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Nick\Website calculator\"/>
    </mc:Choice>
  </mc:AlternateContent>
  <xr:revisionPtr revIDLastSave="0" documentId="13_ncr:1_{8BDEF7AF-A6BD-4715-BC1E-50FFAB47916D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Verwarmingsvermogen berekenen" sheetId="2" r:id="rId1"/>
    <sheet name="Vermogen vd pomp" sheetId="3" r:id="rId2"/>
    <sheet name="Drukverlies slang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2" l="1"/>
  <c r="N42" i="2"/>
  <c r="I44" i="4"/>
  <c r="Q20" i="4"/>
  <c r="Q19" i="4"/>
  <c r="Q18" i="4"/>
  <c r="K44" i="4" s="1"/>
  <c r="Q17" i="4"/>
  <c r="Q16" i="4"/>
  <c r="N32" i="3"/>
  <c r="N32" i="2"/>
  <c r="P33" i="2" s="1"/>
  <c r="M44" i="4" l="1"/>
</calcChain>
</file>

<file path=xl/sharedStrings.xml><?xml version="1.0" encoding="utf-8"?>
<sst xmlns="http://schemas.openxmlformats.org/spreadsheetml/2006/main" count="103" uniqueCount="56">
  <si>
    <t>SNELLE NAVIGATIE</t>
  </si>
  <si>
    <t>Verwarmingsvermogen</t>
  </si>
  <si>
    <t>Vermogen v/d pomp</t>
  </si>
  <si>
    <t>Drukverlies slang</t>
  </si>
  <si>
    <t>ONZE WEBSITE</t>
  </si>
  <si>
    <t>VERWARMINGSVERMOGEN BEREKENEN</t>
  </si>
  <si>
    <t>P=</t>
  </si>
  <si>
    <t>Vermogen in kW</t>
  </si>
  <si>
    <t>M=</t>
  </si>
  <si>
    <t>Aantal liters water per uur</t>
  </si>
  <si>
    <t>c=</t>
  </si>
  <si>
    <t>soortgelijke warmte in kJ/kg.K  (water = 4,187 kJ/kg.K)</t>
  </si>
  <si>
    <t>∆t=</t>
  </si>
  <si>
    <t>Gewenste temperatuursstijging</t>
  </si>
  <si>
    <t>ᵨ =</t>
  </si>
  <si>
    <t>Dichtheid van het medium (water is 998kg/m³)</t>
  </si>
  <si>
    <t>In onderstaande berekening dient u de witte velden zelfstandig in te vullen</t>
  </si>
  <si>
    <t>Ltr/U</t>
  </si>
  <si>
    <t>1/3600</t>
  </si>
  <si>
    <t>X</t>
  </si>
  <si>
    <t>=</t>
  </si>
  <si>
    <t>KW</t>
  </si>
  <si>
    <t>Vermogen van de hogedrukpomp berekenen</t>
  </si>
  <si>
    <t>Door het vermogen van de hogedrukpomp te berekenen kunt u bepalen welke elektromotor u nodig heeft.</t>
  </si>
  <si>
    <t>Formule:</t>
  </si>
  <si>
    <t>P (bar)</t>
  </si>
  <si>
    <t>x</t>
  </si>
  <si>
    <t>Q (l/min)</t>
  </si>
  <si>
    <t>drukverlies per 10 meter slang</t>
  </si>
  <si>
    <t>L/min</t>
  </si>
  <si>
    <t>dn06</t>
  </si>
  <si>
    <t>dn08</t>
  </si>
  <si>
    <t>dn10</t>
  </si>
  <si>
    <t>dn13</t>
  </si>
  <si>
    <t>dn19</t>
  </si>
  <si>
    <t>Vult u in onderstaande formule de witte velden in</t>
  </si>
  <si>
    <t>P  (bar)</t>
  </si>
  <si>
    <t>:</t>
  </si>
  <si>
    <t>Drukverlies in hogedrukslang per meter</t>
  </si>
  <si>
    <t>keuze- menu</t>
  </si>
  <si>
    <t>Aantal liters per minuut</t>
  </si>
  <si>
    <t>DN06</t>
  </si>
  <si>
    <t>DN08</t>
  </si>
  <si>
    <t>DN10</t>
  </si>
  <si>
    <t>DN13</t>
  </si>
  <si>
    <t>DN19</t>
  </si>
  <si>
    <t>Slanglengte in meters</t>
  </si>
  <si>
    <t>Werkdruk in BAR</t>
  </si>
  <si>
    <t>Druk aan het einde van uw slang</t>
  </si>
  <si>
    <t>BAR</t>
  </si>
  <si>
    <t>-</t>
  </si>
  <si>
    <r>
      <t xml:space="preserve">VERMEULEN REINIGINGSTECHNIEK </t>
    </r>
    <r>
      <rPr>
        <sz val="20"/>
        <color rgb="FFFFFFFF"/>
        <rFont val="Eurostile Bold"/>
        <family val="2"/>
      </rPr>
      <t xml:space="preserve">Calculator </t>
    </r>
  </si>
  <si>
    <t>Bereken: benodigd verwarmingsvermogen</t>
  </si>
  <si>
    <t>Bereken: temperatuurstijging bij beschikbaar vermogen</t>
  </si>
  <si>
    <t>°C</t>
  </si>
  <si>
    <t>Copyright © 2025, Vermeulen Reinigingstechniek. Alle rechten voorbehouden.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</si>
</sst>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"/>
  </numFmts>
  <fonts count="23">
    <font>
      <sz val="11"/>
      <color theme="1"/>
      <name val="Arial"/>
      <scheme val="minor"/>
    </font>
    <font>
      <sz val="11"/>
      <color theme="1"/>
      <name val="Arial"/>
    </font>
    <font>
      <sz val="11"/>
      <name val="Arial"/>
    </font>
    <font>
      <sz val="10"/>
      <color theme="1"/>
      <name val="Monda"/>
    </font>
    <font>
      <u/>
      <sz val="11"/>
      <color theme="10"/>
      <name val="Arial"/>
    </font>
    <font>
      <sz val="11"/>
      <color theme="1"/>
      <name val="Monda"/>
    </font>
    <font>
      <sz val="14"/>
      <color rgb="FFFFFFFF"/>
      <name val="Monda"/>
    </font>
    <font>
      <sz val="22"/>
      <color rgb="FFFFFFFF"/>
      <name val="Monda"/>
    </font>
    <font>
      <u/>
      <sz val="11"/>
      <color theme="10"/>
      <name val="Arial"/>
    </font>
    <font>
      <sz val="11"/>
      <color rgb="FFFFFFFF"/>
      <name val="Monda"/>
    </font>
    <font>
      <sz val="16"/>
      <color theme="1"/>
      <name val="Monda"/>
    </font>
    <font>
      <sz val="16"/>
      <color rgb="FFFFFFFF"/>
      <name val="Monda"/>
    </font>
    <font>
      <sz val="12"/>
      <color theme="1"/>
      <name val="Monda"/>
    </font>
    <font>
      <sz val="11"/>
      <color theme="1"/>
      <name val="Arial"/>
      <scheme val="minor"/>
    </font>
    <font>
      <sz val="22"/>
      <color theme="0"/>
      <name val="Monda"/>
    </font>
    <font>
      <sz val="11"/>
      <color theme="0"/>
      <name val="Arial"/>
    </font>
    <font>
      <b/>
      <sz val="11"/>
      <color theme="1"/>
      <name val="Arial"/>
    </font>
    <font>
      <sz val="11"/>
      <color rgb="FFD8D8D8"/>
      <name val="Arial"/>
    </font>
    <font>
      <u/>
      <sz val="11"/>
      <color theme="10"/>
      <name val="Arial"/>
      <scheme val="minor"/>
    </font>
    <font>
      <sz val="20"/>
      <color rgb="FFFFFFFF"/>
      <name val="Arial Black"/>
      <family val="2"/>
    </font>
    <font>
      <sz val="20"/>
      <color rgb="FFFFFFFF"/>
      <name val="Eurostile Bold"/>
      <family val="2"/>
    </font>
    <font>
      <sz val="20"/>
      <name val="Arial"/>
      <family val="2"/>
    </font>
    <font>
      <sz val="20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75B"/>
        <bgColor rgb="FF00275B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09">
    <xf numFmtId="0" fontId="0" fillId="0" borderId="0" xfId="0"/>
    <xf numFmtId="0" fontId="1" fillId="2" borderId="1" xfId="0" applyFont="1" applyFill="1" applyBorder="1"/>
    <xf numFmtId="0" fontId="3" fillId="0" borderId="10" xfId="0" applyFont="1" applyBorder="1"/>
    <xf numFmtId="0" fontId="1" fillId="3" borderId="21" xfId="0" applyFont="1" applyFill="1" applyBorder="1"/>
    <xf numFmtId="0" fontId="1" fillId="3" borderId="1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1" fillId="3" borderId="24" xfId="0" applyFont="1" applyFill="1" applyBorder="1"/>
    <xf numFmtId="0" fontId="1" fillId="3" borderId="25" xfId="0" applyFont="1" applyFill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9" fillId="0" borderId="0" xfId="0" applyFont="1"/>
    <xf numFmtId="0" fontId="5" fillId="2" borderId="1" xfId="0" applyFont="1" applyFill="1" applyBorder="1"/>
    <xf numFmtId="0" fontId="5" fillId="0" borderId="1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9" fontId="1" fillId="0" borderId="0" xfId="0" applyNumberFormat="1" applyFont="1"/>
    <xf numFmtId="0" fontId="1" fillId="4" borderId="39" xfId="0" applyFont="1" applyFill="1" applyBorder="1"/>
    <xf numFmtId="0" fontId="5" fillId="4" borderId="21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2" fillId="3" borderId="48" xfId="0" applyFont="1" applyFill="1" applyBorder="1" applyAlignment="1">
      <alignment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0" xfId="0" applyFont="1"/>
    <xf numFmtId="0" fontId="11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5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17" fillId="3" borderId="1" xfId="0" applyFont="1" applyFill="1" applyBorder="1"/>
    <xf numFmtId="0" fontId="10" fillId="6" borderId="1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0" fontId="5" fillId="4" borderId="40" xfId="0" applyFont="1" applyFill="1" applyBorder="1" applyAlignment="1">
      <alignment horizontal="center" vertical="center"/>
    </xf>
    <xf numFmtId="0" fontId="2" fillId="0" borderId="43" xfId="0" applyFont="1" applyBorder="1"/>
    <xf numFmtId="0" fontId="2" fillId="0" borderId="47" xfId="0" applyFont="1" applyBorder="1"/>
    <xf numFmtId="0" fontId="6" fillId="2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8" xfId="0" applyFont="1" applyBorder="1"/>
    <xf numFmtId="0" fontId="2" fillId="0" borderId="17" xfId="0" applyFont="1" applyBorder="1"/>
    <xf numFmtId="0" fontId="9" fillId="2" borderId="31" xfId="0" applyFont="1" applyFill="1" applyBorder="1" applyAlignment="1">
      <alignment horizontal="center"/>
    </xf>
    <xf numFmtId="0" fontId="2" fillId="0" borderId="19" xfId="0" applyFont="1" applyBorder="1"/>
    <xf numFmtId="0" fontId="2" fillId="0" borderId="32" xfId="0" applyFont="1" applyBorder="1"/>
    <xf numFmtId="0" fontId="10" fillId="3" borderId="33" xfId="0" applyFont="1" applyFill="1" applyBorder="1" applyAlignment="1">
      <alignment horizontal="center" vertical="center"/>
    </xf>
    <xf numFmtId="0" fontId="2" fillId="0" borderId="35" xfId="0" applyFont="1" applyBorder="1"/>
    <xf numFmtId="0" fontId="5" fillId="0" borderId="36" xfId="0" applyFont="1" applyBorder="1" applyAlignment="1">
      <alignment horizontal="center" vertical="center"/>
    </xf>
    <xf numFmtId="0" fontId="2" fillId="0" borderId="41" xfId="0" applyFont="1" applyBorder="1"/>
    <xf numFmtId="0" fontId="2" fillId="0" borderId="44" xfId="0" applyFont="1" applyBorder="1"/>
    <xf numFmtId="0" fontId="5" fillId="3" borderId="37" xfId="0" applyFont="1" applyFill="1" applyBorder="1" applyAlignment="1">
      <alignment horizontal="center" vertical="center"/>
    </xf>
    <xf numFmtId="0" fontId="2" fillId="0" borderId="45" xfId="0" applyFont="1" applyBorder="1"/>
    <xf numFmtId="0" fontId="5" fillId="4" borderId="36" xfId="0" applyFont="1" applyFill="1" applyBorder="1" applyAlignment="1">
      <alignment horizontal="center" vertical="center"/>
    </xf>
    <xf numFmtId="0" fontId="2" fillId="0" borderId="34" xfId="0" applyFont="1" applyBorder="1"/>
    <xf numFmtId="0" fontId="12" fillId="3" borderId="33" xfId="0" applyFont="1" applyFill="1" applyBorder="1" applyAlignment="1">
      <alignment horizontal="center" vertical="center"/>
    </xf>
    <xf numFmtId="164" fontId="5" fillId="4" borderId="36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2" fillId="0" borderId="42" xfId="0" applyFont="1" applyBorder="1"/>
    <xf numFmtId="0" fontId="2" fillId="0" borderId="46" xfId="0" applyFont="1" applyBorder="1"/>
    <xf numFmtId="0" fontId="8" fillId="3" borderId="18" xfId="0" applyFont="1" applyFill="1" applyBorder="1" applyAlignment="1">
      <alignment horizontal="center"/>
    </xf>
    <xf numFmtId="0" fontId="2" fillId="0" borderId="20" xfId="0" applyFont="1" applyBorder="1"/>
    <xf numFmtId="0" fontId="18" fillId="3" borderId="18" xfId="1" applyFill="1" applyBorder="1" applyAlignment="1">
      <alignment horizontal="center"/>
    </xf>
    <xf numFmtId="0" fontId="18" fillId="0" borderId="19" xfId="1" applyBorder="1"/>
    <xf numFmtId="0" fontId="18" fillId="0" borderId="20" xfId="1" applyBorder="1"/>
    <xf numFmtId="0" fontId="10" fillId="3" borderId="2" xfId="0" applyFont="1" applyFill="1" applyBorder="1" applyAlignment="1">
      <alignment horizontal="left" vertical="center"/>
    </xf>
    <xf numFmtId="0" fontId="2" fillId="0" borderId="3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9" xfId="0" applyFont="1" applyBorder="1"/>
    <xf numFmtId="0" fontId="11" fillId="2" borderId="2" xfId="0" applyFont="1" applyFill="1" applyBorder="1" applyAlignment="1">
      <alignment horizontal="center" vertical="center"/>
    </xf>
    <xf numFmtId="0" fontId="2" fillId="0" borderId="5" xfId="0" applyFont="1" applyBorder="1"/>
    <xf numFmtId="0" fontId="0" fillId="0" borderId="0" xfId="0"/>
    <xf numFmtId="0" fontId="2" fillId="0" borderId="6" xfId="0" applyFont="1" applyBorder="1"/>
    <xf numFmtId="0" fontId="10" fillId="3" borderId="33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 wrapText="1"/>
    </xf>
    <xf numFmtId="0" fontId="21" fillId="0" borderId="3" xfId="0" applyFont="1" applyBorder="1"/>
    <xf numFmtId="0" fontId="21" fillId="0" borderId="4" xfId="0" applyFont="1" applyBorder="1"/>
    <xf numFmtId="0" fontId="21" fillId="0" borderId="5" xfId="0" applyFont="1" applyBorder="1"/>
    <xf numFmtId="0" fontId="22" fillId="0" borderId="0" xfId="0" applyFont="1"/>
    <xf numFmtId="0" fontId="21" fillId="0" borderId="6" xfId="0" applyFont="1" applyBorder="1"/>
    <xf numFmtId="0" fontId="21" fillId="0" borderId="7" xfId="0" applyFont="1" applyBorder="1"/>
    <xf numFmtId="0" fontId="21" fillId="0" borderId="8" xfId="0" applyFont="1" applyBorder="1"/>
    <xf numFmtId="0" fontId="21" fillId="0" borderId="9" xfId="0" applyFont="1" applyBorder="1"/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7" fillId="2" borderId="13" xfId="0" applyFont="1" applyFill="1" applyBorder="1" applyAlignment="1">
      <alignment horizontal="center"/>
    </xf>
    <xf numFmtId="0" fontId="2" fillId="0" borderId="49" xfId="0" applyFont="1" applyBorder="1"/>
    <xf numFmtId="0" fontId="10" fillId="4" borderId="36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165" fontId="10" fillId="4" borderId="36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2" fillId="0" borderId="50" xfId="0" applyFont="1" applyBorder="1"/>
    <xf numFmtId="0" fontId="2" fillId="0" borderId="27" xfId="0" applyFont="1" applyBorder="1"/>
    <xf numFmtId="0" fontId="10" fillId="0" borderId="36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1">
    <dxf>
      <font>
        <color rgb="FF00B0F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ermeulenzevenaar.nl/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ermeulenzevenaar.nl/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ermeulenzevenaar.nl/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42</xdr:row>
      <xdr:rowOff>0</xdr:rowOff>
    </xdr:from>
    <xdr:ext cx="1736912" cy="1438275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942" y="7552765"/>
          <a:ext cx="1736912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333375</xdr:colOff>
      <xdr:row>43</xdr:row>
      <xdr:rowOff>-66675</xdr:rowOff>
    </xdr:from>
    <xdr:ext cx="809625" cy="485775"/>
    <xdr:sp macro="" textlink="">
      <xdr:nvSpPr>
        <xdr:cNvPr id="5" name="Shap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963375">
          <a:off x="4979288" y="3651413"/>
          <a:ext cx="733425" cy="257175"/>
        </a:xfrm>
        <a:prstGeom prst="snip2DiagRect">
          <a:avLst>
            <a:gd name="adj1" fmla="val 0"/>
            <a:gd name="adj2" fmla="val 16667"/>
          </a:avLst>
        </a:prstGeom>
        <a:solidFill>
          <a:srgbClr val="00275B"/>
        </a:solidFill>
        <a:ln w="28575" cap="flat" cmpd="sng">
          <a:solidFill>
            <a:srgbClr val="92D05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chemeClr val="lt1"/>
              </a:solidFill>
              <a:latin typeface="Monda"/>
              <a:ea typeface="Monda"/>
              <a:cs typeface="Monda"/>
              <a:sym typeface="Monda"/>
            </a:rPr>
            <a:t>KLIK HIER</a:t>
          </a:r>
          <a:endParaRPr sz="1400"/>
        </a:p>
      </xdr:txBody>
    </xdr:sp>
    <xdr:clientData fLocksWithSheet="0"/>
  </xdr:oneCellAnchor>
  <xdr:oneCellAnchor>
    <xdr:from>
      <xdr:col>10</xdr:col>
      <xdr:colOff>28574</xdr:colOff>
      <xdr:row>0</xdr:row>
      <xdr:rowOff>9525</xdr:rowOff>
    </xdr:from>
    <xdr:ext cx="5324475" cy="1906681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39309" y="9525"/>
          <a:ext cx="5324475" cy="1906681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42</xdr:row>
      <xdr:rowOff>0</xdr:rowOff>
    </xdr:from>
    <xdr:ext cx="1714500" cy="1457325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7629525"/>
          <a:ext cx="1714500" cy="14573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333375</xdr:colOff>
      <xdr:row>43</xdr:row>
      <xdr:rowOff>-66675</xdr:rowOff>
    </xdr:from>
    <xdr:ext cx="809625" cy="485775"/>
    <xdr:sp macro="" textlink="">
      <xdr:nvSpPr>
        <xdr:cNvPr id="6" name="Shap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963375">
          <a:off x="4979288" y="3651413"/>
          <a:ext cx="733425" cy="257175"/>
        </a:xfrm>
        <a:prstGeom prst="snip2DiagRect">
          <a:avLst>
            <a:gd name="adj1" fmla="val 0"/>
            <a:gd name="adj2" fmla="val 16667"/>
          </a:avLst>
        </a:prstGeom>
        <a:solidFill>
          <a:srgbClr val="00275B"/>
        </a:solidFill>
        <a:ln w="28575" cap="flat" cmpd="sng">
          <a:solidFill>
            <a:srgbClr val="92D05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chemeClr val="lt1"/>
              </a:solidFill>
              <a:latin typeface="Monda"/>
              <a:ea typeface="Monda"/>
              <a:cs typeface="Monda"/>
              <a:sym typeface="Monda"/>
            </a:rPr>
            <a:t>KLIK HIER</a:t>
          </a:r>
          <a:endParaRPr sz="1400"/>
        </a:p>
      </xdr:txBody>
    </xdr:sp>
    <xdr:clientData fLocksWithSheet="0"/>
  </xdr:oneCellAnchor>
  <xdr:oneCellAnchor>
    <xdr:from>
      <xdr:col>9</xdr:col>
      <xdr:colOff>466725</xdr:colOff>
      <xdr:row>0</xdr:row>
      <xdr:rowOff>0</xdr:rowOff>
    </xdr:from>
    <xdr:ext cx="5324475" cy="1933575"/>
    <xdr:pic>
      <xdr:nvPicPr>
        <xdr:cNvPr id="4" name="image3.png">
          <a:extLst>
            <a:ext uri="{FF2B5EF4-FFF2-40B4-BE49-F238E27FC236}">
              <a16:creationId xmlns:a16="http://schemas.microsoft.com/office/drawing/2014/main" id="{8CA2FDA7-4B0F-46D4-A5DF-DAA0C5D7060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057775" y="0"/>
          <a:ext cx="5324475" cy="19335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42</xdr:row>
      <xdr:rowOff>0</xdr:rowOff>
    </xdr:from>
    <xdr:ext cx="1724025" cy="1447800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7639050"/>
          <a:ext cx="1724025" cy="14478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333375</xdr:colOff>
      <xdr:row>43</xdr:row>
      <xdr:rowOff>-66675</xdr:rowOff>
    </xdr:from>
    <xdr:ext cx="809625" cy="485775"/>
    <xdr:sp macro="" textlink="">
      <xdr:nvSpPr>
        <xdr:cNvPr id="7" name="Shap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 rot="963375">
          <a:off x="4979288" y="3651413"/>
          <a:ext cx="733425" cy="257175"/>
        </a:xfrm>
        <a:prstGeom prst="snip2DiagRect">
          <a:avLst>
            <a:gd name="adj1" fmla="val 0"/>
            <a:gd name="adj2" fmla="val 16667"/>
          </a:avLst>
        </a:prstGeom>
        <a:solidFill>
          <a:srgbClr val="00275B"/>
        </a:solidFill>
        <a:ln w="28575" cap="flat" cmpd="sng">
          <a:solidFill>
            <a:srgbClr val="92D05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chemeClr val="lt1"/>
              </a:solidFill>
              <a:latin typeface="Monda"/>
              <a:ea typeface="Monda"/>
              <a:cs typeface="Monda"/>
              <a:sym typeface="Monda"/>
            </a:rPr>
            <a:t>KLIK HIER</a:t>
          </a:r>
          <a:endParaRPr sz="1400"/>
        </a:p>
      </xdr:txBody>
    </xdr:sp>
    <xdr:clientData fLocksWithSheet="0"/>
  </xdr:oneCellAnchor>
  <xdr:oneCellAnchor>
    <xdr:from>
      <xdr:col>10</xdr:col>
      <xdr:colOff>28575</xdr:colOff>
      <xdr:row>0</xdr:row>
      <xdr:rowOff>0</xdr:rowOff>
    </xdr:from>
    <xdr:ext cx="5324475" cy="1943100"/>
    <xdr:pic>
      <xdr:nvPicPr>
        <xdr:cNvPr id="4" name="image3.png">
          <a:extLst>
            <a:ext uri="{FF2B5EF4-FFF2-40B4-BE49-F238E27FC236}">
              <a16:creationId xmlns:a16="http://schemas.microsoft.com/office/drawing/2014/main" id="{4510B88A-7BD7-4835-9F6E-7DB85CB8F26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29225" y="0"/>
          <a:ext cx="5324475" cy="1943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showGridLines="0" tabSelected="1" zoomScale="85" zoomScaleNormal="85" workbookViewId="0">
      <selection activeCell="W33" sqref="W33"/>
    </sheetView>
  </sheetViews>
  <sheetFormatPr defaultColWidth="12.625" defaultRowHeight="15" customHeight="1"/>
  <cols>
    <col min="1" max="1" width="3.5" customWidth="1"/>
    <col min="2" max="5" width="7.625" customWidth="1"/>
    <col min="6" max="6" width="3.375" customWidth="1"/>
    <col min="7" max="9" width="7.625" customWidth="1"/>
    <col min="10" max="10" width="8" customWidth="1"/>
    <col min="11" max="11" width="7.625" customWidth="1"/>
    <col min="12" max="12" width="7.5" customWidth="1"/>
    <col min="13" max="13" width="7.625" customWidth="1"/>
    <col min="14" max="14" width="10" customWidth="1"/>
    <col min="15" max="18" width="7.625" customWidth="1"/>
    <col min="19" max="21" width="3.375" customWidth="1"/>
    <col min="22" max="26" width="7.625" customWidth="1"/>
  </cols>
  <sheetData>
    <row r="1" spans="1:20" ht="14.25" customHeight="1">
      <c r="A1" s="15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4.25" customHeight="1">
      <c r="A2" s="1"/>
      <c r="B2" s="76" t="s">
        <v>51</v>
      </c>
      <c r="C2" s="77"/>
      <c r="D2" s="77"/>
      <c r="E2" s="77"/>
      <c r="F2" s="77"/>
      <c r="G2" s="77"/>
      <c r="H2" s="77"/>
      <c r="I2" s="77"/>
      <c r="J2" s="78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4.25" customHeight="1">
      <c r="A3" s="1"/>
      <c r="B3" s="79"/>
      <c r="C3" s="80"/>
      <c r="D3" s="80"/>
      <c r="E3" s="80"/>
      <c r="F3" s="80"/>
      <c r="G3" s="80"/>
      <c r="H3" s="80"/>
      <c r="I3" s="80"/>
      <c r="J3" s="8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4.25" customHeight="1">
      <c r="A4" s="1"/>
      <c r="B4" s="79"/>
      <c r="C4" s="80"/>
      <c r="D4" s="80"/>
      <c r="E4" s="80"/>
      <c r="F4" s="80"/>
      <c r="G4" s="80"/>
      <c r="H4" s="80"/>
      <c r="I4" s="80"/>
      <c r="J4" s="8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4.25" customHeight="1">
      <c r="A5" s="1"/>
      <c r="B5" s="79"/>
      <c r="C5" s="80"/>
      <c r="D5" s="80"/>
      <c r="E5" s="80"/>
      <c r="F5" s="80"/>
      <c r="G5" s="80"/>
      <c r="H5" s="80"/>
      <c r="I5" s="80"/>
      <c r="J5" s="8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4.25" customHeight="1">
      <c r="A6" s="1"/>
      <c r="B6" s="79"/>
      <c r="C6" s="80"/>
      <c r="D6" s="80"/>
      <c r="E6" s="80"/>
      <c r="F6" s="80"/>
      <c r="G6" s="80"/>
      <c r="H6" s="80"/>
      <c r="I6" s="80"/>
      <c r="J6" s="8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4.25" customHeight="1">
      <c r="A7" s="1"/>
      <c r="B7" s="82"/>
      <c r="C7" s="83"/>
      <c r="D7" s="83"/>
      <c r="E7" s="83"/>
      <c r="F7" s="83"/>
      <c r="G7" s="83"/>
      <c r="H7" s="83"/>
      <c r="I7" s="83"/>
      <c r="J7" s="84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4.25" customHeight="1"/>
    <row r="10" spans="1:20" ht="14.25" customHeight="1">
      <c r="B10" s="2"/>
      <c r="C10" s="85"/>
      <c r="D10" s="86"/>
      <c r="E10" s="16"/>
      <c r="F10" s="85"/>
      <c r="G10" s="86"/>
      <c r="H10" s="86"/>
      <c r="I10" s="87"/>
    </row>
    <row r="11" spans="1:20" ht="13.5" customHeight="1"/>
    <row r="12" spans="1:20" ht="14.25" customHeight="1">
      <c r="B12" s="38" t="s">
        <v>0</v>
      </c>
      <c r="C12" s="39"/>
      <c r="D12" s="40"/>
      <c r="F12" s="88" t="s">
        <v>5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40"/>
    </row>
    <row r="13" spans="1:20" ht="14.25" customHeight="1">
      <c r="B13" s="41"/>
      <c r="C13" s="42"/>
      <c r="D13" s="43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3"/>
    </row>
    <row r="14" spans="1:20" ht="14.25" customHeight="1">
      <c r="B14" s="61"/>
      <c r="C14" s="45"/>
      <c r="D14" s="62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</row>
    <row r="15" spans="1:20" ht="14.25" customHeight="1">
      <c r="B15" s="63" t="s">
        <v>1</v>
      </c>
      <c r="C15" s="64"/>
      <c r="D15" s="65"/>
      <c r="F15" s="3"/>
      <c r="G15" s="75" t="s">
        <v>6</v>
      </c>
      <c r="H15" s="66" t="s">
        <v>7</v>
      </c>
      <c r="I15" s="67"/>
      <c r="J15" s="67"/>
      <c r="K15" s="67"/>
      <c r="L15" s="67"/>
      <c r="M15" s="67"/>
      <c r="N15" s="67"/>
      <c r="O15" s="67"/>
      <c r="P15" s="67"/>
      <c r="Q15" s="67"/>
      <c r="R15" s="68"/>
      <c r="S15" s="5"/>
    </row>
    <row r="16" spans="1:20" ht="14.25" customHeight="1">
      <c r="B16" s="63" t="s">
        <v>2</v>
      </c>
      <c r="C16" s="64"/>
      <c r="D16" s="65"/>
      <c r="F16" s="3"/>
      <c r="G16" s="55"/>
      <c r="H16" s="69"/>
      <c r="I16" s="42"/>
      <c r="J16" s="42"/>
      <c r="K16" s="42"/>
      <c r="L16" s="42"/>
      <c r="M16" s="42"/>
      <c r="N16" s="42"/>
      <c r="O16" s="42"/>
      <c r="P16" s="42"/>
      <c r="Q16" s="42"/>
      <c r="R16" s="70"/>
      <c r="S16" s="5"/>
    </row>
    <row r="17" spans="2:23" ht="14.25" customHeight="1">
      <c r="B17" s="63" t="s">
        <v>3</v>
      </c>
      <c r="C17" s="64"/>
      <c r="D17" s="65"/>
      <c r="F17" s="3"/>
      <c r="G17" s="75" t="s">
        <v>8</v>
      </c>
      <c r="H17" s="66" t="s">
        <v>9</v>
      </c>
      <c r="I17" s="67"/>
      <c r="J17" s="67"/>
      <c r="K17" s="67"/>
      <c r="L17" s="67"/>
      <c r="M17" s="67"/>
      <c r="N17" s="67"/>
      <c r="O17" s="67"/>
      <c r="P17" s="67"/>
      <c r="Q17" s="67"/>
      <c r="R17" s="68"/>
      <c r="S17" s="5"/>
    </row>
    <row r="18" spans="2:23" ht="14.25" customHeight="1">
      <c r="B18" s="3"/>
      <c r="C18" s="4"/>
      <c r="D18" s="5"/>
      <c r="F18" s="3"/>
      <c r="G18" s="55"/>
      <c r="H18" s="69"/>
      <c r="I18" s="42"/>
      <c r="J18" s="42"/>
      <c r="K18" s="42"/>
      <c r="L18" s="42"/>
      <c r="M18" s="42"/>
      <c r="N18" s="42"/>
      <c r="O18" s="42"/>
      <c r="P18" s="42"/>
      <c r="Q18" s="42"/>
      <c r="R18" s="70"/>
      <c r="S18" s="5"/>
    </row>
    <row r="19" spans="2:23" ht="14.25" customHeight="1">
      <c r="B19" s="3"/>
      <c r="C19" s="4"/>
      <c r="D19" s="5"/>
      <c r="F19" s="3"/>
      <c r="G19" s="75" t="s">
        <v>10</v>
      </c>
      <c r="H19" s="66" t="s">
        <v>11</v>
      </c>
      <c r="I19" s="67"/>
      <c r="J19" s="67"/>
      <c r="K19" s="67"/>
      <c r="L19" s="67"/>
      <c r="M19" s="67"/>
      <c r="N19" s="67"/>
      <c r="O19" s="67"/>
      <c r="P19" s="67"/>
      <c r="Q19" s="67"/>
      <c r="R19" s="68"/>
      <c r="S19" s="5"/>
    </row>
    <row r="20" spans="2:23" ht="14.25" customHeight="1">
      <c r="B20" s="3"/>
      <c r="C20" s="4"/>
      <c r="D20" s="5"/>
      <c r="F20" s="3"/>
      <c r="G20" s="55"/>
      <c r="H20" s="69"/>
      <c r="I20" s="42"/>
      <c r="J20" s="42"/>
      <c r="K20" s="42"/>
      <c r="L20" s="42"/>
      <c r="M20" s="42"/>
      <c r="N20" s="42"/>
      <c r="O20" s="42"/>
      <c r="P20" s="42"/>
      <c r="Q20" s="42"/>
      <c r="R20" s="70"/>
      <c r="S20" s="5"/>
    </row>
    <row r="21" spans="2:23" ht="14.25" customHeight="1">
      <c r="B21" s="3"/>
      <c r="C21" s="4"/>
      <c r="D21" s="5"/>
      <c r="F21" s="3"/>
      <c r="G21" s="75" t="s">
        <v>12</v>
      </c>
      <c r="H21" s="66" t="s">
        <v>13</v>
      </c>
      <c r="I21" s="67"/>
      <c r="J21" s="67"/>
      <c r="K21" s="67"/>
      <c r="L21" s="67"/>
      <c r="M21" s="67"/>
      <c r="N21" s="67"/>
      <c r="O21" s="67"/>
      <c r="P21" s="67"/>
      <c r="Q21" s="67"/>
      <c r="R21" s="68"/>
      <c r="S21" s="5"/>
    </row>
    <row r="22" spans="2:23" ht="14.25" customHeight="1">
      <c r="B22" s="3"/>
      <c r="C22" s="4"/>
      <c r="D22" s="5"/>
      <c r="F22" s="3"/>
      <c r="G22" s="55"/>
      <c r="H22" s="69"/>
      <c r="I22" s="42"/>
      <c r="J22" s="42"/>
      <c r="K22" s="42"/>
      <c r="L22" s="42"/>
      <c r="M22" s="42"/>
      <c r="N22" s="42"/>
      <c r="O22" s="42"/>
      <c r="P22" s="42"/>
      <c r="Q22" s="42"/>
      <c r="R22" s="70"/>
      <c r="S22" s="5"/>
    </row>
    <row r="23" spans="2:23" ht="14.25" customHeight="1">
      <c r="B23" s="3"/>
      <c r="C23" s="4"/>
      <c r="D23" s="5"/>
      <c r="F23" s="3"/>
      <c r="G23" s="75" t="s">
        <v>14</v>
      </c>
      <c r="H23" s="66" t="s">
        <v>15</v>
      </c>
      <c r="I23" s="67"/>
      <c r="J23" s="67"/>
      <c r="K23" s="67"/>
      <c r="L23" s="67"/>
      <c r="M23" s="67"/>
      <c r="N23" s="67"/>
      <c r="O23" s="67"/>
      <c r="P23" s="67"/>
      <c r="Q23" s="67"/>
      <c r="R23" s="68"/>
      <c r="S23" s="5"/>
    </row>
    <row r="24" spans="2:23" ht="14.25" customHeight="1">
      <c r="B24" s="3"/>
      <c r="C24" s="4"/>
      <c r="D24" s="5"/>
      <c r="F24" s="3"/>
      <c r="G24" s="55"/>
      <c r="H24" s="69"/>
      <c r="I24" s="42"/>
      <c r="J24" s="42"/>
      <c r="K24" s="42"/>
      <c r="L24" s="42"/>
      <c r="M24" s="42"/>
      <c r="N24" s="42"/>
      <c r="O24" s="42"/>
      <c r="P24" s="42"/>
      <c r="Q24" s="42"/>
      <c r="R24" s="70"/>
      <c r="S24" s="5"/>
    </row>
    <row r="25" spans="2:23" ht="14.25" customHeight="1">
      <c r="B25" s="3"/>
      <c r="C25" s="4"/>
      <c r="D25" s="5"/>
      <c r="F25" s="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</row>
    <row r="26" spans="2:23" ht="14.25" customHeight="1">
      <c r="B26" s="3"/>
      <c r="C26" s="4"/>
      <c r="D26" s="5"/>
      <c r="F26" s="3"/>
      <c r="G26" s="71" t="s">
        <v>16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8"/>
      <c r="S26" s="5"/>
    </row>
    <row r="27" spans="2:23" ht="14.25" customHeight="1">
      <c r="B27" s="3"/>
      <c r="C27" s="4"/>
      <c r="D27" s="5"/>
      <c r="F27" s="3"/>
      <c r="G27" s="72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4"/>
      <c r="S27" s="5"/>
    </row>
    <row r="28" spans="2:23" ht="14.25" customHeight="1">
      <c r="B28" s="3"/>
      <c r="C28" s="4"/>
      <c r="D28" s="5"/>
      <c r="F28" s="3"/>
      <c r="G28" s="69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70"/>
      <c r="S28" s="5"/>
    </row>
    <row r="29" spans="2:23" ht="14.25" customHeight="1">
      <c r="B29" s="3"/>
      <c r="C29" s="4"/>
      <c r="D29" s="5"/>
      <c r="F29" s="3"/>
      <c r="G29" s="4"/>
      <c r="H29" s="17" t="s">
        <v>8</v>
      </c>
      <c r="I29" s="4"/>
      <c r="J29" s="108" t="s">
        <v>52</v>
      </c>
      <c r="K29" s="108"/>
      <c r="L29" s="108"/>
      <c r="M29" s="108"/>
      <c r="N29" s="108"/>
      <c r="O29" s="108"/>
      <c r="P29" s="4"/>
      <c r="Q29" s="4"/>
      <c r="R29" s="4"/>
      <c r="S29" s="5"/>
    </row>
    <row r="30" spans="2:23" ht="14.25" customHeight="1">
      <c r="B30" s="3"/>
      <c r="C30" s="4"/>
      <c r="D30" s="5"/>
      <c r="F30" s="3"/>
      <c r="G30" s="4"/>
      <c r="H30" s="47" t="s">
        <v>17</v>
      </c>
      <c r="I30" s="4"/>
      <c r="J30" s="47" t="s">
        <v>10</v>
      </c>
      <c r="K30" s="4"/>
      <c r="L30" s="47" t="s">
        <v>12</v>
      </c>
      <c r="M30" s="4"/>
      <c r="N30" s="56" t="s">
        <v>18</v>
      </c>
      <c r="O30" s="4"/>
      <c r="P30" s="47" t="s">
        <v>6</v>
      </c>
      <c r="Q30" s="4"/>
      <c r="R30" s="4"/>
      <c r="S30" s="5"/>
      <c r="W30" s="18"/>
    </row>
    <row r="31" spans="2:23" ht="15" customHeight="1">
      <c r="B31" s="3"/>
      <c r="C31" s="4"/>
      <c r="D31" s="5"/>
      <c r="F31" s="3"/>
      <c r="G31" s="4"/>
      <c r="H31" s="48"/>
      <c r="I31" s="4"/>
      <c r="J31" s="55"/>
      <c r="K31" s="4"/>
      <c r="L31" s="48"/>
      <c r="M31" s="4"/>
      <c r="N31" s="48"/>
      <c r="O31" s="4"/>
      <c r="P31" s="55"/>
      <c r="Q31" s="4"/>
      <c r="R31" s="4"/>
      <c r="S31" s="5"/>
    </row>
    <row r="32" spans="2:23" ht="15" customHeight="1">
      <c r="B32" s="3"/>
      <c r="C32" s="4"/>
      <c r="D32" s="5"/>
      <c r="F32" s="3"/>
      <c r="G32" s="4"/>
      <c r="H32" s="49"/>
      <c r="I32" s="52" t="s">
        <v>19</v>
      </c>
      <c r="J32" s="54">
        <v>4.1870000000000003</v>
      </c>
      <c r="K32" s="52" t="s">
        <v>19</v>
      </c>
      <c r="L32" s="49"/>
      <c r="M32" s="52" t="s">
        <v>19</v>
      </c>
      <c r="N32" s="57">
        <f>1/3600</f>
        <v>2.7777777777777778E-4</v>
      </c>
      <c r="O32" s="58" t="s">
        <v>20</v>
      </c>
      <c r="P32" s="19"/>
      <c r="Q32" s="35" t="s">
        <v>21</v>
      </c>
      <c r="R32" s="4"/>
      <c r="S32" s="5"/>
    </row>
    <row r="33" spans="2:19" ht="14.25" customHeight="1">
      <c r="B33" s="3"/>
      <c r="C33" s="4"/>
      <c r="D33" s="5"/>
      <c r="F33" s="3"/>
      <c r="G33" s="4"/>
      <c r="H33" s="50"/>
      <c r="I33" s="50"/>
      <c r="J33" s="50"/>
      <c r="K33" s="50"/>
      <c r="L33" s="50"/>
      <c r="M33" s="50"/>
      <c r="N33" s="50"/>
      <c r="O33" s="59"/>
      <c r="P33" s="20">
        <f>H32*J32*L32*N32</f>
        <v>0</v>
      </c>
      <c r="Q33" s="36"/>
      <c r="R33" s="4"/>
      <c r="S33" s="5"/>
    </row>
    <row r="34" spans="2:19" ht="15" customHeight="1">
      <c r="B34" s="3"/>
      <c r="C34" s="4"/>
      <c r="D34" s="5"/>
      <c r="F34" s="3"/>
      <c r="G34" s="4"/>
      <c r="H34" s="51"/>
      <c r="I34" s="53"/>
      <c r="J34" s="51"/>
      <c r="K34" s="53"/>
      <c r="L34" s="51"/>
      <c r="M34" s="53"/>
      <c r="N34" s="51"/>
      <c r="O34" s="60"/>
      <c r="P34" s="21"/>
      <c r="Q34" s="37"/>
      <c r="R34" s="4"/>
      <c r="S34" s="5"/>
    </row>
    <row r="35" spans="2:19" ht="14.25" customHeight="1">
      <c r="B35" s="3"/>
      <c r="C35" s="4"/>
      <c r="D35" s="5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5"/>
    </row>
    <row r="36" spans="2:19" ht="14.25" customHeight="1">
      <c r="B36" s="3"/>
      <c r="C36" s="4"/>
      <c r="D36" s="5"/>
      <c r="F36" s="3"/>
      <c r="G36" s="71" t="s">
        <v>16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8"/>
      <c r="S36" s="5"/>
    </row>
    <row r="37" spans="2:19" ht="14.25" customHeight="1">
      <c r="B37" s="3"/>
      <c r="C37" s="4"/>
      <c r="D37" s="5"/>
      <c r="F37" s="3"/>
      <c r="G37" s="72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4"/>
      <c r="S37" s="5"/>
    </row>
    <row r="38" spans="2:19" ht="14.25" customHeight="1" thickBot="1">
      <c r="B38" s="6"/>
      <c r="C38" s="7"/>
      <c r="D38" s="8"/>
      <c r="F38" s="3"/>
      <c r="G38" s="69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70"/>
      <c r="S38" s="5"/>
    </row>
    <row r="39" spans="2:19" ht="14.25" customHeight="1">
      <c r="F39" s="3"/>
      <c r="G39" s="4"/>
      <c r="H39" s="17" t="s">
        <v>8</v>
      </c>
      <c r="I39" s="4"/>
      <c r="J39" s="108" t="s">
        <v>53</v>
      </c>
      <c r="K39" s="108"/>
      <c r="L39" s="108"/>
      <c r="M39" s="108"/>
      <c r="N39" s="108"/>
      <c r="O39" s="108"/>
      <c r="P39" s="4"/>
      <c r="Q39" s="4"/>
      <c r="R39" s="4"/>
      <c r="S39" s="5"/>
    </row>
    <row r="40" spans="2:19" ht="14.25" customHeight="1" thickBot="1">
      <c r="F40" s="3"/>
      <c r="G40" s="4"/>
      <c r="H40" s="47" t="s">
        <v>17</v>
      </c>
      <c r="I40" s="4"/>
      <c r="J40" s="47" t="s">
        <v>10</v>
      </c>
      <c r="K40" s="4"/>
      <c r="L40" s="47" t="s">
        <v>6</v>
      </c>
      <c r="M40" s="4"/>
      <c r="N40" s="56" t="s">
        <v>18</v>
      </c>
      <c r="O40" s="4"/>
      <c r="P40" s="47" t="s">
        <v>12</v>
      </c>
      <c r="Q40" s="4"/>
      <c r="R40" s="4"/>
      <c r="S40" s="5"/>
    </row>
    <row r="41" spans="2:19" ht="14.25" customHeight="1" thickBot="1">
      <c r="B41" s="38" t="s">
        <v>4</v>
      </c>
      <c r="C41" s="39"/>
      <c r="D41" s="40"/>
      <c r="F41" s="3"/>
      <c r="G41" s="4"/>
      <c r="H41" s="48"/>
      <c r="I41" s="4"/>
      <c r="J41" s="55"/>
      <c r="K41" s="4"/>
      <c r="L41" s="48"/>
      <c r="M41" s="4"/>
      <c r="N41" s="48"/>
      <c r="O41" s="4"/>
      <c r="P41" s="55"/>
      <c r="Q41" s="4"/>
      <c r="R41" s="4"/>
      <c r="S41" s="5"/>
    </row>
    <row r="42" spans="2:19" ht="14.25" customHeight="1">
      <c r="B42" s="41"/>
      <c r="C42" s="42"/>
      <c r="D42" s="43"/>
      <c r="F42" s="3"/>
      <c r="G42" s="4"/>
      <c r="H42" s="49"/>
      <c r="I42" s="52" t="s">
        <v>19</v>
      </c>
      <c r="J42" s="54">
        <v>4.1870000000000003</v>
      </c>
      <c r="K42" s="52" t="s">
        <v>19</v>
      </c>
      <c r="L42" s="49"/>
      <c r="M42" s="52" t="s">
        <v>19</v>
      </c>
      <c r="N42" s="57">
        <f>1/3600</f>
        <v>2.7777777777777778E-4</v>
      </c>
      <c r="O42" s="58" t="s">
        <v>20</v>
      </c>
      <c r="P42" s="19"/>
      <c r="Q42" s="35" t="s">
        <v>54</v>
      </c>
      <c r="R42" s="4"/>
      <c r="S42" s="5"/>
    </row>
    <row r="43" spans="2:19" ht="14.25" customHeight="1">
      <c r="B43" s="9"/>
      <c r="D43" s="10"/>
      <c r="F43" s="3"/>
      <c r="G43" s="4"/>
      <c r="H43" s="50"/>
      <c r="I43" s="50"/>
      <c r="J43" s="50"/>
      <c r="K43" s="50"/>
      <c r="L43" s="50"/>
      <c r="M43" s="50"/>
      <c r="N43" s="50"/>
      <c r="O43" s="59"/>
      <c r="P43" s="20" t="e">
        <f>L42/(H42*J42*N42)</f>
        <v>#DIV/0!</v>
      </c>
      <c r="Q43" s="36"/>
      <c r="R43" s="4"/>
      <c r="S43" s="5"/>
    </row>
    <row r="44" spans="2:19" ht="14.25" customHeight="1" thickBot="1">
      <c r="B44" s="9"/>
      <c r="D44" s="10"/>
      <c r="F44" s="3"/>
      <c r="G44" s="4"/>
      <c r="H44" s="51"/>
      <c r="I44" s="53"/>
      <c r="J44" s="51"/>
      <c r="K44" s="53"/>
      <c r="L44" s="51"/>
      <c r="M44" s="53"/>
      <c r="N44" s="51"/>
      <c r="O44" s="60"/>
      <c r="P44" s="21"/>
      <c r="Q44" s="37"/>
      <c r="R44" s="4"/>
      <c r="S44" s="5"/>
    </row>
    <row r="45" spans="2:19" ht="14.25" customHeight="1">
      <c r="B45" s="9"/>
      <c r="D45" s="10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5"/>
    </row>
    <row r="46" spans="2:19" ht="14.25" customHeight="1">
      <c r="B46" s="9"/>
      <c r="D46" s="10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5"/>
    </row>
    <row r="47" spans="2:19" ht="14.25" customHeight="1">
      <c r="B47" s="9"/>
      <c r="D47" s="10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5"/>
    </row>
    <row r="48" spans="2:19" ht="14.25" customHeight="1">
      <c r="B48" s="9"/>
      <c r="D48" s="10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5"/>
    </row>
    <row r="49" spans="1:20" ht="14.25" customHeight="1">
      <c r="B49" s="9"/>
      <c r="D49" s="10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5"/>
    </row>
    <row r="50" spans="1:20" ht="14.25" customHeight="1">
      <c r="B50" s="11"/>
      <c r="C50" s="12"/>
      <c r="D50" s="13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8"/>
    </row>
    <row r="51" spans="1:20" ht="14.25" customHeight="1"/>
    <row r="52" spans="1:20" ht="14.25" customHeight="1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1:20" ht="14.25" customHeight="1">
      <c r="A53" s="44" t="s">
        <v>55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</row>
    <row r="54" spans="1:20" ht="14.25" customHeight="1"/>
    <row r="55" spans="1:20" ht="14.25" customHeight="1"/>
    <row r="56" spans="1:20" ht="14.25" customHeight="1"/>
    <row r="57" spans="1:20" ht="14.25" customHeight="1"/>
    <row r="58" spans="1:20" ht="14.25" customHeight="1"/>
    <row r="59" spans="1:20" ht="14.25" customHeight="1"/>
    <row r="60" spans="1:20" ht="14.25" customHeight="1"/>
    <row r="61" spans="1:20" ht="14.25" customHeight="1"/>
    <row r="62" spans="1:20" ht="14.25" customHeight="1"/>
    <row r="63" spans="1:20" ht="14.25" customHeight="1"/>
    <row r="64" spans="1:2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3">
    <mergeCell ref="J29:O29"/>
    <mergeCell ref="J39:O39"/>
    <mergeCell ref="H40:H41"/>
    <mergeCell ref="J40:J41"/>
    <mergeCell ref="L40:L41"/>
    <mergeCell ref="N40:N41"/>
    <mergeCell ref="P40:P41"/>
    <mergeCell ref="H42:H44"/>
    <mergeCell ref="I42:I44"/>
    <mergeCell ref="J42:J44"/>
    <mergeCell ref="K42:K44"/>
    <mergeCell ref="L42:L44"/>
    <mergeCell ref="M42:M44"/>
    <mergeCell ref="N42:N44"/>
    <mergeCell ref="G36:R38"/>
    <mergeCell ref="O42:O44"/>
    <mergeCell ref="Q42:Q44"/>
    <mergeCell ref="B2:J7"/>
    <mergeCell ref="C10:D10"/>
    <mergeCell ref="F10:I10"/>
    <mergeCell ref="B12:D13"/>
    <mergeCell ref="F12:S13"/>
    <mergeCell ref="B14:D14"/>
    <mergeCell ref="B15:D15"/>
    <mergeCell ref="H21:R22"/>
    <mergeCell ref="H23:R24"/>
    <mergeCell ref="G26:R28"/>
    <mergeCell ref="G15:G16"/>
    <mergeCell ref="H15:R16"/>
    <mergeCell ref="B16:D16"/>
    <mergeCell ref="B17:D17"/>
    <mergeCell ref="G17:G18"/>
    <mergeCell ref="H17:R18"/>
    <mergeCell ref="H19:R20"/>
    <mergeCell ref="G19:G20"/>
    <mergeCell ref="G21:G22"/>
    <mergeCell ref="G23:G24"/>
    <mergeCell ref="Q32:Q34"/>
    <mergeCell ref="B41:D42"/>
    <mergeCell ref="A53:T53"/>
    <mergeCell ref="H30:H31"/>
    <mergeCell ref="H32:H34"/>
    <mergeCell ref="I32:I34"/>
    <mergeCell ref="J32:J34"/>
    <mergeCell ref="K32:K34"/>
    <mergeCell ref="L32:L34"/>
    <mergeCell ref="M32:M34"/>
    <mergeCell ref="J30:J31"/>
    <mergeCell ref="L30:L31"/>
    <mergeCell ref="N30:N31"/>
    <mergeCell ref="P30:P31"/>
    <mergeCell ref="N32:N34"/>
    <mergeCell ref="O32:O34"/>
  </mergeCells>
  <hyperlinks>
    <hyperlink ref="B15:D15" location="'Verwarmingsvermogen berekenen'!A1" display="Verwarmingsvermogen" xr:uid="{CF1D6D0F-DDBC-4111-B1E6-140346D2CD49}"/>
    <hyperlink ref="B16:D16" location="'Vermogen vd pomp'!A1" display="Vermogen v/d pomp" xr:uid="{465A3519-CED9-4E69-BF6F-619714B73C1F}"/>
    <hyperlink ref="B17:D17" location="'Drukverlies slang'!A1" display="Drukverlies slang" xr:uid="{EB4F714C-F01F-44BC-8DBC-4C73C358F372}"/>
  </hyperlinks>
  <pageMargins left="0.25" right="0.25" top="0.75" bottom="0.75" header="0" footer="0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000"/>
  <sheetViews>
    <sheetView showGridLines="0" workbookViewId="0">
      <selection activeCell="A54" sqref="A54"/>
    </sheetView>
  </sheetViews>
  <sheetFormatPr defaultColWidth="12.625" defaultRowHeight="15" customHeight="1"/>
  <cols>
    <col min="1" max="1" width="3.5" customWidth="1"/>
    <col min="2" max="5" width="7.625" customWidth="1"/>
    <col min="6" max="6" width="3.375" customWidth="1"/>
    <col min="7" max="9" width="7.625" customWidth="1"/>
    <col min="10" max="10" width="7.75" customWidth="1"/>
    <col min="11" max="11" width="7.625" customWidth="1"/>
    <col min="12" max="12" width="7.875" customWidth="1"/>
    <col min="13" max="14" width="7.75" customWidth="1"/>
    <col min="15" max="18" width="7.625" customWidth="1"/>
    <col min="19" max="21" width="3.375" customWidth="1"/>
    <col min="22" max="52" width="7.625" customWidth="1"/>
  </cols>
  <sheetData>
    <row r="1" spans="1:20" ht="14.25" customHeight="1">
      <c r="A1" s="15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4.25" customHeight="1">
      <c r="A2" s="1"/>
      <c r="B2" s="76" t="s">
        <v>51</v>
      </c>
      <c r="C2" s="77"/>
      <c r="D2" s="77"/>
      <c r="E2" s="77"/>
      <c r="F2" s="77"/>
      <c r="G2" s="77"/>
      <c r="H2" s="77"/>
      <c r="I2" s="77"/>
      <c r="J2" s="78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4.25" customHeight="1">
      <c r="A3" s="1"/>
      <c r="B3" s="79"/>
      <c r="C3" s="80"/>
      <c r="D3" s="80"/>
      <c r="E3" s="80"/>
      <c r="F3" s="80"/>
      <c r="G3" s="80"/>
      <c r="H3" s="80"/>
      <c r="I3" s="80"/>
      <c r="J3" s="8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4.25" customHeight="1">
      <c r="A4" s="1"/>
      <c r="B4" s="79"/>
      <c r="C4" s="80"/>
      <c r="D4" s="80"/>
      <c r="E4" s="80"/>
      <c r="F4" s="80"/>
      <c r="G4" s="80"/>
      <c r="H4" s="80"/>
      <c r="I4" s="80"/>
      <c r="J4" s="8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4.25" customHeight="1">
      <c r="A5" s="1"/>
      <c r="B5" s="79"/>
      <c r="C5" s="80"/>
      <c r="D5" s="80"/>
      <c r="E5" s="80"/>
      <c r="F5" s="80"/>
      <c r="G5" s="80"/>
      <c r="H5" s="80"/>
      <c r="I5" s="80"/>
      <c r="J5" s="8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4.25" customHeight="1">
      <c r="A6" s="1"/>
      <c r="B6" s="79"/>
      <c r="C6" s="80"/>
      <c r="D6" s="80"/>
      <c r="E6" s="80"/>
      <c r="F6" s="80"/>
      <c r="G6" s="80"/>
      <c r="H6" s="80"/>
      <c r="I6" s="80"/>
      <c r="J6" s="8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4.25" customHeight="1">
      <c r="A7" s="1"/>
      <c r="B7" s="82"/>
      <c r="C7" s="83"/>
      <c r="D7" s="83"/>
      <c r="E7" s="83"/>
      <c r="F7" s="83"/>
      <c r="G7" s="83"/>
      <c r="H7" s="83"/>
      <c r="I7" s="83"/>
      <c r="J7" s="84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4.25" customHeight="1"/>
    <row r="10" spans="1:20" ht="14.25" customHeight="1">
      <c r="B10" s="2"/>
      <c r="C10" s="85"/>
      <c r="D10" s="86"/>
      <c r="E10" s="16"/>
      <c r="F10" s="85"/>
      <c r="G10" s="86"/>
      <c r="H10" s="86"/>
      <c r="I10" s="87"/>
    </row>
    <row r="11" spans="1:20" ht="13.5" customHeight="1"/>
    <row r="12" spans="1:20" ht="14.25" customHeight="1">
      <c r="B12" s="38" t="s">
        <v>0</v>
      </c>
      <c r="C12" s="39"/>
      <c r="D12" s="40"/>
      <c r="F12" s="88" t="s">
        <v>22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40"/>
    </row>
    <row r="13" spans="1:20" ht="14.25" customHeight="1">
      <c r="B13" s="41"/>
      <c r="C13" s="42"/>
      <c r="D13" s="43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3"/>
    </row>
    <row r="14" spans="1:20" ht="14.25" customHeight="1">
      <c r="B14" s="61"/>
      <c r="C14" s="45"/>
      <c r="D14" s="62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</row>
    <row r="15" spans="1:20" ht="14.25" customHeight="1">
      <c r="B15" s="63" t="s">
        <v>1</v>
      </c>
      <c r="C15" s="64"/>
      <c r="D15" s="65"/>
      <c r="F15" s="3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5"/>
    </row>
    <row r="16" spans="1:20" ht="14.25" customHeight="1">
      <c r="B16" s="63" t="s">
        <v>2</v>
      </c>
      <c r="C16" s="64"/>
      <c r="D16" s="65"/>
      <c r="F16" s="3"/>
      <c r="G16" s="100" t="s">
        <v>23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8"/>
      <c r="S16" s="5"/>
    </row>
    <row r="17" spans="2:52" ht="14.25" customHeight="1">
      <c r="B17" s="63" t="s">
        <v>3</v>
      </c>
      <c r="C17" s="64"/>
      <c r="D17" s="65"/>
      <c r="F17" s="3"/>
      <c r="G17" s="72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  <c r="S17" s="5"/>
    </row>
    <row r="18" spans="2:52" ht="14.25" customHeight="1">
      <c r="B18" s="3"/>
      <c r="C18" s="4"/>
      <c r="D18" s="5"/>
      <c r="F18" s="3"/>
      <c r="G18" s="69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70"/>
      <c r="S18" s="5"/>
    </row>
    <row r="19" spans="2:52" ht="14.25" customHeight="1">
      <c r="B19" s="3"/>
      <c r="C19" s="4"/>
      <c r="D19" s="5"/>
      <c r="F19" s="3"/>
      <c r="G19" s="22"/>
      <c r="H19" s="22"/>
      <c r="I19" s="22"/>
      <c r="J19" s="22"/>
      <c r="K19" s="22"/>
      <c r="L19" s="22"/>
      <c r="M19" s="22"/>
      <c r="N19" s="22"/>
      <c r="O19" s="22"/>
      <c r="P19" s="4"/>
      <c r="Q19" s="22"/>
      <c r="R19" s="22"/>
      <c r="S19" s="5"/>
    </row>
    <row r="20" spans="2:52" ht="14.25" customHeight="1">
      <c r="B20" s="3"/>
      <c r="C20" s="4"/>
      <c r="D20" s="5"/>
      <c r="F20" s="3"/>
      <c r="G20" s="22"/>
      <c r="H20" s="22"/>
      <c r="I20" s="22"/>
      <c r="J20" s="22"/>
      <c r="K20" s="22"/>
      <c r="L20" s="22"/>
      <c r="M20" s="22"/>
      <c r="N20" s="22"/>
      <c r="O20" s="22"/>
      <c r="P20" s="4"/>
      <c r="Q20" s="22"/>
      <c r="R20" s="22"/>
      <c r="S20" s="5"/>
    </row>
    <row r="21" spans="2:52" ht="14.25" customHeight="1">
      <c r="B21" s="3"/>
      <c r="C21" s="4"/>
      <c r="D21" s="5"/>
      <c r="F21" s="3"/>
      <c r="G21" s="22"/>
      <c r="H21" s="101" t="s">
        <v>24</v>
      </c>
      <c r="I21" s="67"/>
      <c r="J21" s="68"/>
      <c r="K21" s="23" t="s">
        <v>25</v>
      </c>
      <c r="L21" s="24" t="s">
        <v>26</v>
      </c>
      <c r="M21" s="23" t="s">
        <v>27</v>
      </c>
      <c r="N21" s="56" t="s">
        <v>20</v>
      </c>
      <c r="O21" s="98" t="s">
        <v>21</v>
      </c>
      <c r="P21" s="4"/>
      <c r="Q21" s="4"/>
      <c r="R21" s="22"/>
      <c r="S21" s="5"/>
    </row>
    <row r="22" spans="2:52" ht="14.25" customHeight="1">
      <c r="B22" s="3"/>
      <c r="C22" s="4"/>
      <c r="D22" s="5"/>
      <c r="F22" s="3"/>
      <c r="G22" s="22"/>
      <c r="H22" s="69"/>
      <c r="I22" s="42"/>
      <c r="J22" s="70"/>
      <c r="K22" s="22"/>
      <c r="L22" s="25">
        <v>475</v>
      </c>
      <c r="M22" s="22"/>
      <c r="N22" s="55"/>
      <c r="O22" s="55"/>
      <c r="P22" s="4"/>
      <c r="Q22" s="22"/>
      <c r="R22" s="22"/>
      <c r="S22" s="5"/>
    </row>
    <row r="23" spans="2:52" ht="14.25" customHeight="1">
      <c r="B23" s="3"/>
      <c r="C23" s="4"/>
      <c r="D23" s="5"/>
      <c r="F23" s="3"/>
      <c r="G23" s="22"/>
      <c r="H23" s="22"/>
      <c r="I23" s="22"/>
      <c r="J23" s="22"/>
      <c r="K23" s="22"/>
      <c r="L23" s="22"/>
      <c r="M23" s="22"/>
      <c r="N23" s="22"/>
      <c r="O23" s="22"/>
      <c r="P23" s="4"/>
      <c r="Q23" s="22"/>
      <c r="R23" s="22"/>
      <c r="S23" s="5"/>
      <c r="AU23" s="99" t="s">
        <v>28</v>
      </c>
      <c r="AV23" s="73"/>
      <c r="AW23" s="73"/>
      <c r="AX23" s="73"/>
      <c r="AY23" s="73"/>
      <c r="AZ23" s="73"/>
    </row>
    <row r="24" spans="2:52" ht="14.25" customHeight="1">
      <c r="B24" s="3"/>
      <c r="C24" s="4"/>
      <c r="D24" s="5"/>
      <c r="F24" s="3"/>
      <c r="G24" s="22"/>
      <c r="H24" s="22"/>
      <c r="I24" s="22"/>
      <c r="J24" s="22"/>
      <c r="K24" s="22"/>
      <c r="L24" s="22"/>
      <c r="M24" s="22"/>
      <c r="N24" s="22"/>
      <c r="O24" s="22"/>
      <c r="P24" s="4"/>
      <c r="Q24" s="22"/>
      <c r="R24" s="22"/>
      <c r="S24" s="5"/>
      <c r="AU24" s="26" t="s">
        <v>29</v>
      </c>
      <c r="AV24" s="26" t="s">
        <v>30</v>
      </c>
      <c r="AW24" s="26" t="s">
        <v>31</v>
      </c>
      <c r="AX24" s="26" t="s">
        <v>32</v>
      </c>
      <c r="AY24" s="26" t="s">
        <v>33</v>
      </c>
      <c r="AZ24" s="26" t="s">
        <v>34</v>
      </c>
    </row>
    <row r="25" spans="2:52" ht="14.25" customHeight="1">
      <c r="B25" s="3"/>
      <c r="C25" s="4"/>
      <c r="D25" s="5"/>
      <c r="F25" s="3"/>
      <c r="G25" s="100" t="s">
        <v>35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8"/>
      <c r="S25" s="5"/>
      <c r="AU25" s="26">
        <v>10</v>
      </c>
      <c r="AV25" s="26">
        <v>5.2</v>
      </c>
      <c r="AW25" s="26">
        <v>1.7</v>
      </c>
    </row>
    <row r="26" spans="2:52" ht="14.25" customHeight="1">
      <c r="B26" s="3"/>
      <c r="C26" s="4"/>
      <c r="D26" s="5"/>
      <c r="F26" s="3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4"/>
      <c r="S26" s="5"/>
      <c r="AU26" s="26">
        <v>15</v>
      </c>
      <c r="AV26" s="26">
        <v>10.6</v>
      </c>
      <c r="AW26" s="26">
        <v>3.5</v>
      </c>
      <c r="AX26" s="26">
        <v>1.5</v>
      </c>
    </row>
    <row r="27" spans="2:52" ht="14.25" customHeight="1">
      <c r="B27" s="3"/>
      <c r="C27" s="4"/>
      <c r="D27" s="5"/>
      <c r="F27" s="3"/>
      <c r="G27" s="69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70"/>
      <c r="S27" s="5"/>
      <c r="AU27" s="26">
        <v>20</v>
      </c>
      <c r="AV27" s="26">
        <v>17.5</v>
      </c>
      <c r="AW27" s="26">
        <v>5.8</v>
      </c>
      <c r="AX27" s="26">
        <v>2.5</v>
      </c>
    </row>
    <row r="28" spans="2:52" ht="14.25" customHeight="1">
      <c r="B28" s="3"/>
      <c r="C28" s="4"/>
      <c r="D28" s="5"/>
      <c r="F28" s="3"/>
      <c r="G28" s="27"/>
      <c r="H28" s="27"/>
      <c r="I28" s="27"/>
      <c r="J28" s="27"/>
      <c r="K28" s="22"/>
      <c r="L28" s="27"/>
      <c r="M28" s="27"/>
      <c r="N28" s="27"/>
      <c r="O28" s="27"/>
      <c r="P28" s="4"/>
      <c r="Q28" s="22"/>
      <c r="R28" s="22"/>
      <c r="S28" s="5"/>
      <c r="AU28" s="26">
        <v>25</v>
      </c>
      <c r="AV28" s="26">
        <v>25.8</v>
      </c>
      <c r="AW28" s="26">
        <v>8.6</v>
      </c>
      <c r="AX28" s="26">
        <v>3.8</v>
      </c>
      <c r="AY28" s="26">
        <v>1</v>
      </c>
    </row>
    <row r="29" spans="2:52" ht="14.25" customHeight="1">
      <c r="B29" s="3"/>
      <c r="C29" s="4"/>
      <c r="D29" s="5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5"/>
      <c r="AU29" s="26">
        <v>32</v>
      </c>
      <c r="AV29" s="26">
        <v>35.5</v>
      </c>
      <c r="AW29" s="26">
        <v>11.9</v>
      </c>
      <c r="AX29" s="26">
        <v>5.2</v>
      </c>
      <c r="AY29" s="26">
        <v>1.3</v>
      </c>
    </row>
    <row r="30" spans="2:52" ht="14.25" customHeight="1">
      <c r="B30" s="3"/>
      <c r="C30" s="4"/>
      <c r="D30" s="5"/>
      <c r="F30" s="3"/>
      <c r="G30" s="4"/>
      <c r="H30" s="56" t="s">
        <v>36</v>
      </c>
      <c r="I30" s="94" t="s">
        <v>27</v>
      </c>
      <c r="J30" s="67"/>
      <c r="K30" s="68"/>
      <c r="L30" s="22"/>
      <c r="M30" s="4"/>
      <c r="N30" s="28"/>
      <c r="O30" s="4"/>
      <c r="P30" s="4"/>
      <c r="Q30" s="4"/>
      <c r="R30" s="4"/>
      <c r="S30" s="5"/>
      <c r="W30" s="18"/>
      <c r="AU30" s="26">
        <v>35</v>
      </c>
      <c r="AV30" s="26">
        <v>46.5</v>
      </c>
      <c r="AW30" s="26">
        <v>15.5</v>
      </c>
      <c r="AX30" s="26">
        <v>6.8</v>
      </c>
      <c r="AY30" s="26">
        <v>1.7</v>
      </c>
    </row>
    <row r="31" spans="2:52" ht="15" customHeight="1">
      <c r="B31" s="3"/>
      <c r="C31" s="4"/>
      <c r="D31" s="5"/>
      <c r="F31" s="3"/>
      <c r="G31" s="4"/>
      <c r="H31" s="48"/>
      <c r="I31" s="69"/>
      <c r="J31" s="42"/>
      <c r="K31" s="70"/>
      <c r="L31" s="22"/>
      <c r="M31" s="4"/>
      <c r="N31" s="28"/>
      <c r="O31" s="4"/>
      <c r="P31" s="4"/>
      <c r="Q31" s="4"/>
      <c r="R31" s="4"/>
      <c r="S31" s="5"/>
      <c r="AU31" s="26">
        <v>40</v>
      </c>
      <c r="AW31" s="26">
        <v>19.600000000000001</v>
      </c>
      <c r="AX31" s="26">
        <v>8.6</v>
      </c>
      <c r="AY31" s="26">
        <v>2.2000000000000002</v>
      </c>
    </row>
    <row r="32" spans="2:52" ht="15" customHeight="1">
      <c r="B32" s="3"/>
      <c r="C32" s="4"/>
      <c r="D32" s="5"/>
      <c r="F32" s="3"/>
      <c r="G32" s="4"/>
      <c r="H32" s="95">
        <v>0</v>
      </c>
      <c r="I32" s="96" t="s">
        <v>26</v>
      </c>
      <c r="J32" s="97">
        <v>0</v>
      </c>
      <c r="K32" s="91" t="s">
        <v>37</v>
      </c>
      <c r="L32" s="90">
        <v>475</v>
      </c>
      <c r="M32" s="91" t="s">
        <v>20</v>
      </c>
      <c r="N32" s="92">
        <f>H32*J32/L32</f>
        <v>0</v>
      </c>
      <c r="O32" s="91" t="s">
        <v>21</v>
      </c>
      <c r="P32" s="4"/>
      <c r="Q32" s="22"/>
      <c r="R32" s="4"/>
      <c r="S32" s="5"/>
      <c r="AU32" s="26">
        <v>45</v>
      </c>
      <c r="AW32" s="26">
        <v>24.1</v>
      </c>
      <c r="AX32" s="26">
        <v>10.5</v>
      </c>
      <c r="AY32" s="26">
        <v>2.7</v>
      </c>
    </row>
    <row r="33" spans="2:52" ht="14.25" customHeight="1">
      <c r="B33" s="3"/>
      <c r="C33" s="4"/>
      <c r="D33" s="5"/>
      <c r="F33" s="3"/>
      <c r="G33" s="4"/>
      <c r="H33" s="50"/>
      <c r="I33" s="50"/>
      <c r="J33" s="50"/>
      <c r="K33" s="59"/>
      <c r="L33" s="50"/>
      <c r="M33" s="59"/>
      <c r="N33" s="50"/>
      <c r="O33" s="59"/>
      <c r="P33" s="4"/>
      <c r="Q33" s="22"/>
      <c r="R33" s="4"/>
      <c r="S33" s="5"/>
      <c r="AU33" s="26">
        <v>50</v>
      </c>
      <c r="AW33" s="26">
        <v>29</v>
      </c>
      <c r="AX33" s="26">
        <v>12.7</v>
      </c>
      <c r="AY33" s="26">
        <v>3.2</v>
      </c>
    </row>
    <row r="34" spans="2:52" ht="15" customHeight="1">
      <c r="B34" s="3"/>
      <c r="C34" s="4"/>
      <c r="D34" s="5"/>
      <c r="F34" s="3"/>
      <c r="G34" s="4"/>
      <c r="H34" s="51"/>
      <c r="I34" s="53"/>
      <c r="J34" s="51"/>
      <c r="K34" s="60"/>
      <c r="L34" s="51"/>
      <c r="M34" s="60"/>
      <c r="N34" s="51"/>
      <c r="O34" s="60"/>
      <c r="P34" s="4"/>
      <c r="Q34" s="4"/>
      <c r="R34" s="4"/>
      <c r="S34" s="5"/>
      <c r="AU34" s="26">
        <v>55</v>
      </c>
      <c r="AW34" s="26">
        <v>34.299999999999997</v>
      </c>
      <c r="AX34" s="26">
        <v>15</v>
      </c>
      <c r="AY34" s="26">
        <v>3.8</v>
      </c>
    </row>
    <row r="35" spans="2:52" ht="14.25" customHeight="1">
      <c r="B35" s="3"/>
      <c r="C35" s="4"/>
      <c r="D35" s="5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5"/>
      <c r="AU35" s="26">
        <v>60</v>
      </c>
      <c r="AW35" s="26">
        <v>39.9</v>
      </c>
      <c r="AX35" s="26">
        <v>17.399999999999999</v>
      </c>
      <c r="AY35" s="26">
        <v>4.4000000000000004</v>
      </c>
    </row>
    <row r="36" spans="2:52" ht="14.25" customHeight="1">
      <c r="B36" s="3"/>
      <c r="C36" s="4"/>
      <c r="D36" s="5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5"/>
      <c r="AU36" s="26">
        <v>65</v>
      </c>
      <c r="AW36" s="26">
        <v>45.9</v>
      </c>
      <c r="AX36" s="26">
        <v>20</v>
      </c>
      <c r="AY36" s="26">
        <v>5.0999999999999996</v>
      </c>
    </row>
    <row r="37" spans="2:52" ht="14.25" customHeight="1">
      <c r="B37" s="3"/>
      <c r="C37" s="4"/>
      <c r="D37" s="5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22"/>
      <c r="R37" s="4"/>
      <c r="S37" s="5"/>
      <c r="AU37" s="26">
        <v>70</v>
      </c>
      <c r="AX37" s="26">
        <v>22.8</v>
      </c>
      <c r="AY37" s="26">
        <v>5.8</v>
      </c>
    </row>
    <row r="38" spans="2:52" ht="15" customHeight="1">
      <c r="B38" s="6"/>
      <c r="C38" s="7"/>
      <c r="D38" s="8"/>
      <c r="F38" s="3"/>
      <c r="G38" s="93"/>
      <c r="H38" s="67"/>
      <c r="I38" s="67"/>
      <c r="J38" s="67"/>
      <c r="K38" s="67"/>
      <c r="L38" s="67"/>
      <c r="M38" s="67"/>
      <c r="N38" s="67"/>
      <c r="O38" s="68"/>
      <c r="P38" s="4"/>
      <c r="Q38" s="22"/>
      <c r="R38" s="4"/>
      <c r="S38" s="5"/>
      <c r="AU38" s="26">
        <v>75</v>
      </c>
      <c r="AX38" s="26">
        <v>25.7</v>
      </c>
      <c r="AY38" s="26">
        <v>6.6</v>
      </c>
      <c r="AZ38" s="26">
        <v>1</v>
      </c>
    </row>
    <row r="39" spans="2:52" ht="14.25" customHeight="1">
      <c r="F39" s="3"/>
      <c r="G39" s="69"/>
      <c r="H39" s="42"/>
      <c r="I39" s="42"/>
      <c r="J39" s="42"/>
      <c r="K39" s="42"/>
      <c r="L39" s="42"/>
      <c r="M39" s="42"/>
      <c r="N39" s="42"/>
      <c r="O39" s="70"/>
      <c r="P39" s="4"/>
      <c r="Q39" s="4"/>
      <c r="R39" s="4"/>
      <c r="S39" s="5"/>
      <c r="AU39" s="26">
        <v>80</v>
      </c>
      <c r="AX39" s="26">
        <v>28.8</v>
      </c>
      <c r="AY39" s="26">
        <v>7.3</v>
      </c>
      <c r="AZ39" s="26">
        <v>1.1000000000000001</v>
      </c>
    </row>
    <row r="40" spans="2:52" ht="14.25" customHeight="1">
      <c r="F40" s="3"/>
      <c r="G40" s="30"/>
      <c r="H40" s="30"/>
      <c r="I40" s="30"/>
      <c r="J40" s="30"/>
      <c r="K40" s="30"/>
      <c r="L40" s="30"/>
      <c r="M40" s="30"/>
      <c r="N40" s="30"/>
      <c r="O40" s="30"/>
      <c r="P40" s="4"/>
      <c r="Q40" s="4"/>
      <c r="R40" s="4"/>
      <c r="S40" s="5"/>
      <c r="AU40" s="26">
        <v>85</v>
      </c>
      <c r="AX40" s="26">
        <v>32</v>
      </c>
      <c r="AY40" s="26">
        <v>8.1999999999999993</v>
      </c>
      <c r="AZ40" s="26">
        <v>1.2</v>
      </c>
    </row>
    <row r="41" spans="2:52" ht="14.25" customHeight="1">
      <c r="B41" s="38" t="s">
        <v>4</v>
      </c>
      <c r="C41" s="39"/>
      <c r="D41" s="40"/>
      <c r="F41" s="3"/>
      <c r="G41" s="30"/>
      <c r="H41" s="30"/>
      <c r="I41" s="30"/>
      <c r="J41" s="30"/>
      <c r="K41" s="30"/>
      <c r="L41" s="30"/>
      <c r="M41" s="30"/>
      <c r="N41" s="30"/>
      <c r="O41" s="30"/>
      <c r="P41" s="4"/>
      <c r="Q41" s="4"/>
      <c r="R41" s="4"/>
      <c r="S41" s="5"/>
      <c r="AU41" s="26">
        <v>90</v>
      </c>
      <c r="AX41" s="26">
        <v>35.4</v>
      </c>
      <c r="AY41" s="26">
        <v>9</v>
      </c>
      <c r="AZ41" s="26">
        <v>1.3</v>
      </c>
    </row>
    <row r="42" spans="2:52" ht="14.25" customHeight="1">
      <c r="B42" s="41"/>
      <c r="C42" s="42"/>
      <c r="D42" s="43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5"/>
      <c r="AU42" s="26">
        <v>95</v>
      </c>
      <c r="AX42" s="26">
        <v>39.799999999999997</v>
      </c>
      <c r="AY42" s="26">
        <v>9.9</v>
      </c>
      <c r="AZ42" s="26">
        <v>1.4</v>
      </c>
    </row>
    <row r="43" spans="2:52" ht="14.25" customHeight="1">
      <c r="B43" s="9"/>
      <c r="D43" s="10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5"/>
      <c r="AU43" s="26">
        <v>100</v>
      </c>
      <c r="AX43" s="26">
        <v>42.6</v>
      </c>
      <c r="AY43" s="26">
        <v>10.9</v>
      </c>
      <c r="AZ43" s="26">
        <v>1.6</v>
      </c>
    </row>
    <row r="44" spans="2:52" ht="14.25" customHeight="1">
      <c r="B44" s="9"/>
      <c r="D44" s="10"/>
      <c r="F44" s="3"/>
      <c r="G44" s="47"/>
      <c r="H44" s="4"/>
      <c r="I44" s="47"/>
      <c r="J44" s="4"/>
      <c r="K44" s="47"/>
      <c r="L44" s="4"/>
      <c r="M44" s="47"/>
      <c r="N44" s="47"/>
      <c r="O44" s="4"/>
      <c r="P44" s="4"/>
      <c r="Q44" s="4"/>
      <c r="R44" s="4"/>
      <c r="S44" s="5"/>
    </row>
    <row r="45" spans="2:52" ht="14.25" customHeight="1">
      <c r="B45" s="9"/>
      <c r="D45" s="10"/>
      <c r="F45" s="3"/>
      <c r="G45" s="89"/>
      <c r="H45" s="4"/>
      <c r="I45" s="89"/>
      <c r="J45" s="31"/>
      <c r="K45" s="89"/>
      <c r="L45" s="31"/>
      <c r="M45" s="89"/>
      <c r="N45" s="89"/>
      <c r="O45" s="4"/>
      <c r="P45" s="4"/>
      <c r="Q45" s="4"/>
      <c r="R45" s="4"/>
      <c r="S45" s="5"/>
    </row>
    <row r="46" spans="2:52" ht="15" customHeight="1">
      <c r="B46" s="9"/>
      <c r="D46" s="10"/>
      <c r="F46" s="3"/>
      <c r="G46" s="55"/>
      <c r="H46" s="4"/>
      <c r="I46" s="55"/>
      <c r="J46" s="4"/>
      <c r="K46" s="55"/>
      <c r="L46" s="4"/>
      <c r="M46" s="55"/>
      <c r="N46" s="55"/>
      <c r="O46" s="4"/>
      <c r="P46" s="4"/>
      <c r="Q46" s="4"/>
      <c r="R46" s="4"/>
      <c r="S46" s="5"/>
    </row>
    <row r="47" spans="2:52" ht="14.25" customHeight="1">
      <c r="B47" s="9"/>
      <c r="D47" s="10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5"/>
    </row>
    <row r="48" spans="2:52" ht="14.25" customHeight="1">
      <c r="B48" s="9"/>
      <c r="D48" s="10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5"/>
    </row>
    <row r="49" spans="1:20" ht="14.25" customHeight="1">
      <c r="B49" s="9"/>
      <c r="D49" s="10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5"/>
    </row>
    <row r="50" spans="1:20" ht="14.25" customHeight="1">
      <c r="B50" s="11"/>
      <c r="C50" s="12"/>
      <c r="D50" s="13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8"/>
    </row>
    <row r="51" spans="1:20" ht="14.25" customHeight="1"/>
    <row r="52" spans="1:20" ht="14.25" customHeight="1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1:20" ht="14.25" customHeight="1">
      <c r="A53" s="44" t="s">
        <v>55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</row>
    <row r="54" spans="1:20" ht="14.25" customHeight="1"/>
    <row r="55" spans="1:20" ht="14.25" customHeight="1"/>
    <row r="56" spans="1:20" ht="14.25" customHeight="1"/>
    <row r="57" spans="1:20" ht="14.25" customHeight="1"/>
    <row r="58" spans="1:20" ht="14.25" customHeight="1"/>
    <row r="59" spans="1:20" ht="14.25" customHeight="1"/>
    <row r="60" spans="1:20" ht="14.25" customHeight="1"/>
    <row r="61" spans="1:20" ht="14.25" customHeight="1"/>
    <row r="62" spans="1:20" ht="14.25" customHeight="1"/>
    <row r="63" spans="1:20" ht="14.25" customHeight="1"/>
    <row r="64" spans="1:2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3">
    <mergeCell ref="B2:J7"/>
    <mergeCell ref="C10:D10"/>
    <mergeCell ref="F10:I10"/>
    <mergeCell ref="B12:D13"/>
    <mergeCell ref="F12:S13"/>
    <mergeCell ref="B14:D14"/>
    <mergeCell ref="B15:D15"/>
    <mergeCell ref="B16:D16"/>
    <mergeCell ref="G16:R18"/>
    <mergeCell ref="B17:D17"/>
    <mergeCell ref="N21:N22"/>
    <mergeCell ref="O21:O22"/>
    <mergeCell ref="AU23:AZ23"/>
    <mergeCell ref="G25:R27"/>
    <mergeCell ref="H21:J22"/>
    <mergeCell ref="H30:H31"/>
    <mergeCell ref="I30:K31"/>
    <mergeCell ref="H32:H34"/>
    <mergeCell ref="I32:I34"/>
    <mergeCell ref="J32:J34"/>
    <mergeCell ref="K32:K34"/>
    <mergeCell ref="O32:O34"/>
    <mergeCell ref="G38:O39"/>
    <mergeCell ref="I44:I46"/>
    <mergeCell ref="K44:K46"/>
    <mergeCell ref="A53:T53"/>
    <mergeCell ref="M44:M46"/>
    <mergeCell ref="N44:N46"/>
    <mergeCell ref="B41:D42"/>
    <mergeCell ref="G44:G46"/>
    <mergeCell ref="L32:L34"/>
    <mergeCell ref="M32:M34"/>
    <mergeCell ref="N32:N34"/>
  </mergeCells>
  <dataValidations count="1">
    <dataValidation type="list" allowBlank="1" showErrorMessage="1" sqref="G44" xr:uid="{00000000-0002-0000-0200-000000000000}">
      <formula1>$Q$17:$Q$38</formula1>
    </dataValidation>
  </dataValidations>
  <hyperlinks>
    <hyperlink ref="B15:D15" location="'Verwarmingsvermogen berekenen'!A1" display="Verwarmingsvermogen" xr:uid="{6F448129-C12C-4AAC-BAF7-6ECE67008B78}"/>
    <hyperlink ref="B16:D16" location="'Vermogen vd pomp'!A1" display="Vermogen v/d pomp" xr:uid="{FCACD96E-898F-4E0D-91D9-91FEE3096DFF}"/>
    <hyperlink ref="B17:D17" location="'Drukverlies slang'!A1" display="Drukverlies slang" xr:uid="{DDB43B21-A475-49C0-8A00-EB5788FF053D}"/>
  </hyperlinks>
  <pageMargins left="0.25" right="0.25" top="0.75" bottom="0.75" header="0" footer="0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000"/>
  <sheetViews>
    <sheetView showGridLines="0" workbookViewId="0">
      <selection activeCell="W8" sqref="W8"/>
    </sheetView>
  </sheetViews>
  <sheetFormatPr defaultColWidth="12.625" defaultRowHeight="15" customHeight="1"/>
  <cols>
    <col min="1" max="1" width="3.5" customWidth="1"/>
    <col min="2" max="5" width="7.625" customWidth="1"/>
    <col min="6" max="6" width="3.375" customWidth="1"/>
    <col min="7" max="9" width="7.625" customWidth="1"/>
    <col min="10" max="10" width="8" customWidth="1"/>
    <col min="11" max="11" width="7.625" customWidth="1"/>
    <col min="12" max="12" width="7.5" customWidth="1"/>
    <col min="13" max="13" width="7.625" customWidth="1"/>
    <col min="14" max="14" width="10" customWidth="1"/>
    <col min="15" max="18" width="7.625" customWidth="1"/>
    <col min="19" max="21" width="3.375" customWidth="1"/>
    <col min="22" max="52" width="7.625" customWidth="1"/>
  </cols>
  <sheetData>
    <row r="1" spans="1:20" ht="14.25" customHeight="1">
      <c r="A1" s="15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4.25" customHeight="1">
      <c r="A2" s="1"/>
      <c r="B2" s="76" t="s">
        <v>51</v>
      </c>
      <c r="C2" s="77"/>
      <c r="D2" s="77"/>
      <c r="E2" s="77"/>
      <c r="F2" s="77"/>
      <c r="G2" s="77"/>
      <c r="H2" s="77"/>
      <c r="I2" s="77"/>
      <c r="J2" s="78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4.25" customHeight="1">
      <c r="A3" s="1"/>
      <c r="B3" s="79"/>
      <c r="C3" s="80"/>
      <c r="D3" s="80"/>
      <c r="E3" s="80"/>
      <c r="F3" s="80"/>
      <c r="G3" s="80"/>
      <c r="H3" s="80"/>
      <c r="I3" s="80"/>
      <c r="J3" s="8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4.25" customHeight="1">
      <c r="A4" s="1"/>
      <c r="B4" s="79"/>
      <c r="C4" s="80"/>
      <c r="D4" s="80"/>
      <c r="E4" s="80"/>
      <c r="F4" s="80"/>
      <c r="G4" s="80"/>
      <c r="H4" s="80"/>
      <c r="I4" s="80"/>
      <c r="J4" s="8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4.25" customHeight="1">
      <c r="A5" s="1"/>
      <c r="B5" s="79"/>
      <c r="C5" s="80"/>
      <c r="D5" s="80"/>
      <c r="E5" s="80"/>
      <c r="F5" s="80"/>
      <c r="G5" s="80"/>
      <c r="H5" s="80"/>
      <c r="I5" s="80"/>
      <c r="J5" s="8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4.25" customHeight="1">
      <c r="A6" s="1"/>
      <c r="B6" s="79"/>
      <c r="C6" s="80"/>
      <c r="D6" s="80"/>
      <c r="E6" s="80"/>
      <c r="F6" s="80"/>
      <c r="G6" s="80"/>
      <c r="H6" s="80"/>
      <c r="I6" s="80"/>
      <c r="J6" s="8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4.25" customHeight="1">
      <c r="A7" s="1"/>
      <c r="B7" s="82"/>
      <c r="C7" s="83"/>
      <c r="D7" s="83"/>
      <c r="E7" s="83"/>
      <c r="F7" s="83"/>
      <c r="G7" s="83"/>
      <c r="H7" s="83"/>
      <c r="I7" s="83"/>
      <c r="J7" s="84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4.25" customHeight="1"/>
    <row r="10" spans="1:20" ht="14.25" customHeight="1">
      <c r="B10" s="2"/>
      <c r="C10" s="85"/>
      <c r="D10" s="86"/>
      <c r="E10" s="16"/>
      <c r="F10" s="85"/>
      <c r="G10" s="86"/>
      <c r="H10" s="86"/>
      <c r="I10" s="87"/>
    </row>
    <row r="11" spans="1:20" ht="13.5" customHeight="1"/>
    <row r="12" spans="1:20" ht="14.25" customHeight="1">
      <c r="B12" s="38" t="s">
        <v>0</v>
      </c>
      <c r="C12" s="39"/>
      <c r="D12" s="40"/>
      <c r="F12" s="88" t="s">
        <v>38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40"/>
    </row>
    <row r="13" spans="1:20" ht="14.25" customHeight="1">
      <c r="B13" s="41"/>
      <c r="C13" s="42"/>
      <c r="D13" s="43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3"/>
    </row>
    <row r="14" spans="1:20" ht="14.25" customHeight="1">
      <c r="B14" s="61"/>
      <c r="C14" s="45"/>
      <c r="D14" s="62"/>
      <c r="F14" s="3"/>
      <c r="G14" s="4"/>
      <c r="H14" s="4"/>
      <c r="I14" s="4"/>
      <c r="J14" s="4"/>
      <c r="K14" s="106" t="s">
        <v>39</v>
      </c>
      <c r="L14" s="4"/>
      <c r="M14" s="4"/>
      <c r="N14" s="4"/>
      <c r="O14" s="4"/>
      <c r="P14" s="4"/>
      <c r="Q14" s="4"/>
      <c r="R14" s="4"/>
      <c r="S14" s="5"/>
    </row>
    <row r="15" spans="1:20" ht="14.25" customHeight="1">
      <c r="B15" s="63" t="s">
        <v>1</v>
      </c>
      <c r="C15" s="64"/>
      <c r="D15" s="65"/>
      <c r="F15" s="3"/>
      <c r="G15" s="22"/>
      <c r="H15" s="22"/>
      <c r="I15" s="22"/>
      <c r="J15" s="22"/>
      <c r="K15" s="48"/>
      <c r="L15" s="22"/>
      <c r="M15" s="22"/>
      <c r="N15" s="22"/>
      <c r="O15" s="22"/>
      <c r="P15" s="22"/>
      <c r="Q15" s="22"/>
      <c r="R15" s="22"/>
      <c r="S15" s="5"/>
    </row>
    <row r="16" spans="1:20" ht="14.25" customHeight="1">
      <c r="B16" s="63" t="s">
        <v>2</v>
      </c>
      <c r="C16" s="64"/>
      <c r="D16" s="65"/>
      <c r="F16" s="3"/>
      <c r="G16" s="107" t="s">
        <v>40</v>
      </c>
      <c r="H16" s="67"/>
      <c r="I16" s="67"/>
      <c r="J16" s="102"/>
      <c r="K16" s="104">
        <v>20</v>
      </c>
      <c r="L16" s="22"/>
      <c r="M16" s="22"/>
      <c r="N16" s="22"/>
      <c r="O16" s="22"/>
      <c r="P16" s="32" t="s">
        <v>41</v>
      </c>
      <c r="Q16" s="32">
        <f>VLOOKUP($K$16,$AU$24:$AZ$43,2,TRUE)/10*$K$21</f>
        <v>70</v>
      </c>
      <c r="R16" s="4"/>
      <c r="S16" s="5"/>
    </row>
    <row r="17" spans="2:52" ht="14.25" customHeight="1">
      <c r="B17" s="63" t="s">
        <v>3</v>
      </c>
      <c r="C17" s="64"/>
      <c r="D17" s="65"/>
      <c r="F17" s="3"/>
      <c r="G17" s="72"/>
      <c r="H17" s="73"/>
      <c r="I17" s="73"/>
      <c r="J17" s="103"/>
      <c r="K17" s="50"/>
      <c r="L17" s="22"/>
      <c r="M17" s="22"/>
      <c r="N17" s="22"/>
      <c r="O17" s="22"/>
      <c r="P17" s="32" t="s">
        <v>42</v>
      </c>
      <c r="Q17" s="32">
        <f>VLOOKUP($K$16,$AU$24:$AZ$43,3,TRUE)/10*$K$21</f>
        <v>23.2</v>
      </c>
      <c r="R17" s="4"/>
      <c r="S17" s="5"/>
      <c r="V17" s="33"/>
    </row>
    <row r="18" spans="2:52" ht="14.25" customHeight="1">
      <c r="B18" s="3"/>
      <c r="C18" s="4"/>
      <c r="D18" s="5"/>
      <c r="F18" s="3"/>
      <c r="G18" s="69"/>
      <c r="H18" s="42"/>
      <c r="I18" s="42"/>
      <c r="J18" s="43"/>
      <c r="K18" s="51"/>
      <c r="L18" s="22"/>
      <c r="M18" s="22"/>
      <c r="N18" s="22"/>
      <c r="O18" s="22"/>
      <c r="P18" s="32" t="s">
        <v>43</v>
      </c>
      <c r="Q18" s="32">
        <f>VLOOKUP($K$16,$AU$24:$AZ$43,4,TRUE)/10*$K$21</f>
        <v>10</v>
      </c>
      <c r="R18" s="4"/>
      <c r="S18" s="5"/>
      <c r="V18" s="33"/>
    </row>
    <row r="19" spans="2:52" ht="14.25" customHeight="1">
      <c r="B19" s="3"/>
      <c r="C19" s="4"/>
      <c r="D19" s="5"/>
      <c r="F19" s="3"/>
      <c r="G19" s="22"/>
      <c r="H19" s="22"/>
      <c r="I19" s="22"/>
      <c r="J19" s="22"/>
      <c r="K19" s="22"/>
      <c r="L19" s="22"/>
      <c r="M19" s="22"/>
      <c r="N19" s="22"/>
      <c r="O19" s="22"/>
      <c r="P19" s="32" t="s">
        <v>44</v>
      </c>
      <c r="Q19" s="32">
        <f>VLOOKUP($K$16,$AU$24:$AZ$43,5,TRUE)/10*$K$21</f>
        <v>0</v>
      </c>
      <c r="R19" s="4"/>
      <c r="S19" s="5"/>
      <c r="V19" s="33"/>
    </row>
    <row r="20" spans="2:52" ht="14.25" customHeight="1">
      <c r="B20" s="3"/>
      <c r="C20" s="4"/>
      <c r="D20" s="5"/>
      <c r="F20" s="3"/>
      <c r="G20" s="22"/>
      <c r="H20" s="22"/>
      <c r="I20" s="22"/>
      <c r="J20" s="22"/>
      <c r="K20" s="22"/>
      <c r="L20" s="22"/>
      <c r="M20" s="22"/>
      <c r="N20" s="22"/>
      <c r="O20" s="22"/>
      <c r="P20" s="32" t="s">
        <v>45</v>
      </c>
      <c r="Q20" s="32">
        <f>VLOOKUP($K$16,$AU$24:$AZ$43,6,TRUE)/10*$K$21</f>
        <v>0</v>
      </c>
      <c r="R20" s="4"/>
      <c r="S20" s="5"/>
      <c r="V20" s="33"/>
    </row>
    <row r="21" spans="2:52" ht="14.25" customHeight="1">
      <c r="B21" s="3"/>
      <c r="C21" s="4"/>
      <c r="D21" s="5"/>
      <c r="F21" s="3"/>
      <c r="G21" s="101" t="s">
        <v>46</v>
      </c>
      <c r="H21" s="67"/>
      <c r="I21" s="67"/>
      <c r="J21" s="102"/>
      <c r="K21" s="104">
        <v>40</v>
      </c>
      <c r="L21" s="22"/>
      <c r="M21" s="22"/>
      <c r="N21" s="22"/>
      <c r="O21" s="22"/>
      <c r="P21" s="4"/>
      <c r="Q21" s="4"/>
      <c r="R21" s="4"/>
      <c r="S21" s="5"/>
      <c r="V21" s="33"/>
    </row>
    <row r="22" spans="2:52" ht="14.25" customHeight="1">
      <c r="B22" s="3"/>
      <c r="C22" s="4"/>
      <c r="D22" s="5"/>
      <c r="F22" s="3"/>
      <c r="G22" s="72"/>
      <c r="H22" s="73"/>
      <c r="I22" s="73"/>
      <c r="J22" s="103"/>
      <c r="K22" s="50"/>
      <c r="L22" s="22"/>
      <c r="M22" s="22"/>
      <c r="N22" s="22"/>
      <c r="O22" s="22"/>
      <c r="P22" s="4"/>
      <c r="Q22" s="4"/>
      <c r="R22" s="4"/>
      <c r="S22" s="5"/>
      <c r="V22" s="33"/>
    </row>
    <row r="23" spans="2:52" ht="14.25" customHeight="1">
      <c r="B23" s="3"/>
      <c r="C23" s="4"/>
      <c r="D23" s="5"/>
      <c r="F23" s="3"/>
      <c r="G23" s="69"/>
      <c r="H23" s="42"/>
      <c r="I23" s="42"/>
      <c r="J23" s="43"/>
      <c r="K23" s="51"/>
      <c r="L23" s="22"/>
      <c r="M23" s="22"/>
      <c r="N23" s="22"/>
      <c r="O23" s="22"/>
      <c r="P23" s="4"/>
      <c r="Q23" s="4"/>
      <c r="R23" s="4"/>
      <c r="S23" s="5"/>
      <c r="V23" s="33"/>
      <c r="AU23" s="99" t="s">
        <v>28</v>
      </c>
      <c r="AV23" s="73"/>
      <c r="AW23" s="73"/>
      <c r="AX23" s="73"/>
      <c r="AY23" s="73"/>
      <c r="AZ23" s="73"/>
    </row>
    <row r="24" spans="2:52" ht="14.25" customHeight="1">
      <c r="B24" s="3"/>
      <c r="C24" s="4"/>
      <c r="D24" s="5"/>
      <c r="F24" s="3"/>
      <c r="G24" s="22"/>
      <c r="H24" s="22"/>
      <c r="I24" s="22"/>
      <c r="J24" s="22"/>
      <c r="K24" s="22"/>
      <c r="L24" s="22"/>
      <c r="M24" s="22"/>
      <c r="N24" s="22"/>
      <c r="O24" s="22"/>
      <c r="P24" s="4"/>
      <c r="Q24" s="4"/>
      <c r="R24" s="4"/>
      <c r="S24" s="5"/>
      <c r="V24" s="33"/>
      <c r="AU24" s="26" t="s">
        <v>29</v>
      </c>
      <c r="AV24" s="26" t="s">
        <v>30</v>
      </c>
      <c r="AW24" s="26" t="s">
        <v>31</v>
      </c>
      <c r="AX24" s="26" t="s">
        <v>32</v>
      </c>
      <c r="AY24" s="26" t="s">
        <v>33</v>
      </c>
      <c r="AZ24" s="26" t="s">
        <v>34</v>
      </c>
    </row>
    <row r="25" spans="2:52" ht="15" customHeight="1">
      <c r="B25" s="3"/>
      <c r="C25" s="4"/>
      <c r="D25" s="5"/>
      <c r="F25" s="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  <c r="V25" s="33"/>
      <c r="AU25" s="26">
        <v>10</v>
      </c>
      <c r="AV25" s="26">
        <v>5.2</v>
      </c>
      <c r="AW25" s="26">
        <v>1.7</v>
      </c>
    </row>
    <row r="26" spans="2:52" ht="14.25" customHeight="1">
      <c r="B26" s="3"/>
      <c r="C26" s="4"/>
      <c r="D26" s="5"/>
      <c r="F26" s="3"/>
      <c r="G26" s="101" t="s">
        <v>47</v>
      </c>
      <c r="H26" s="67"/>
      <c r="I26" s="67"/>
      <c r="J26" s="102"/>
      <c r="K26" s="104">
        <v>500</v>
      </c>
      <c r="L26" s="27"/>
      <c r="M26" s="27"/>
      <c r="N26" s="27"/>
      <c r="O26" s="27"/>
      <c r="P26" s="4"/>
      <c r="Q26" s="4"/>
      <c r="R26" s="4"/>
      <c r="S26" s="5"/>
      <c r="V26" s="33"/>
      <c r="AU26" s="26">
        <v>15</v>
      </c>
      <c r="AV26" s="26">
        <v>10.6</v>
      </c>
      <c r="AW26" s="26">
        <v>3.5</v>
      </c>
      <c r="AX26" s="26">
        <v>1.5</v>
      </c>
    </row>
    <row r="27" spans="2:52" ht="14.25" customHeight="1">
      <c r="B27" s="3"/>
      <c r="C27" s="4"/>
      <c r="D27" s="5"/>
      <c r="F27" s="3"/>
      <c r="G27" s="72"/>
      <c r="H27" s="73"/>
      <c r="I27" s="73"/>
      <c r="J27" s="103"/>
      <c r="K27" s="50"/>
      <c r="L27" s="27"/>
      <c r="M27" s="27"/>
      <c r="N27" s="27"/>
      <c r="O27" s="27"/>
      <c r="P27" s="4"/>
      <c r="Q27" s="4"/>
      <c r="R27" s="4"/>
      <c r="S27" s="5"/>
      <c r="V27" s="33"/>
      <c r="AU27" s="26">
        <v>20</v>
      </c>
      <c r="AV27" s="26">
        <v>17.5</v>
      </c>
      <c r="AW27" s="26">
        <v>5.8</v>
      </c>
      <c r="AX27" s="26">
        <v>2.5</v>
      </c>
    </row>
    <row r="28" spans="2:52" ht="14.25" customHeight="1">
      <c r="B28" s="3"/>
      <c r="C28" s="4"/>
      <c r="D28" s="5"/>
      <c r="F28" s="3"/>
      <c r="G28" s="69"/>
      <c r="H28" s="42"/>
      <c r="I28" s="42"/>
      <c r="J28" s="43"/>
      <c r="K28" s="51"/>
      <c r="L28" s="27"/>
      <c r="M28" s="27"/>
      <c r="N28" s="27"/>
      <c r="O28" s="27"/>
      <c r="P28" s="4"/>
      <c r="Q28" s="4"/>
      <c r="R28" s="4"/>
      <c r="S28" s="5"/>
      <c r="V28" s="33"/>
      <c r="AU28" s="26">
        <v>25</v>
      </c>
      <c r="AV28" s="26">
        <v>25.8</v>
      </c>
      <c r="AW28" s="26">
        <v>8.6</v>
      </c>
      <c r="AX28" s="26">
        <v>3.8</v>
      </c>
      <c r="AY28" s="26">
        <v>1</v>
      </c>
    </row>
    <row r="29" spans="2:52" ht="14.25" customHeight="1">
      <c r="B29" s="3"/>
      <c r="C29" s="4"/>
      <c r="D29" s="5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5"/>
      <c r="V29" s="33"/>
      <c r="AU29" s="26">
        <v>32</v>
      </c>
      <c r="AV29" s="26">
        <v>35.5</v>
      </c>
      <c r="AW29" s="26">
        <v>11.9</v>
      </c>
      <c r="AX29" s="26">
        <v>5.2</v>
      </c>
      <c r="AY29" s="26">
        <v>1.3</v>
      </c>
    </row>
    <row r="30" spans="2:52" ht="14.25" customHeight="1">
      <c r="B30" s="3"/>
      <c r="C30" s="4"/>
      <c r="D30" s="5"/>
      <c r="F30" s="3"/>
      <c r="G30" s="4"/>
      <c r="H30" s="22"/>
      <c r="I30" s="4"/>
      <c r="J30" s="22"/>
      <c r="K30" s="4"/>
      <c r="L30" s="22"/>
      <c r="M30" s="4"/>
      <c r="N30" s="28"/>
      <c r="O30" s="4"/>
      <c r="P30" s="4"/>
      <c r="Q30" s="4"/>
      <c r="R30" s="4"/>
      <c r="S30" s="5"/>
      <c r="V30" s="33"/>
      <c r="W30" s="18"/>
      <c r="AU30" s="26">
        <v>35</v>
      </c>
      <c r="AV30" s="26">
        <v>46.5</v>
      </c>
      <c r="AW30" s="26">
        <v>15.5</v>
      </c>
      <c r="AX30" s="26">
        <v>6.8</v>
      </c>
      <c r="AY30" s="26">
        <v>1.7</v>
      </c>
    </row>
    <row r="31" spans="2:52" ht="15" customHeight="1">
      <c r="B31" s="3"/>
      <c r="C31" s="4"/>
      <c r="D31" s="5"/>
      <c r="F31" s="3"/>
      <c r="G31" s="4"/>
      <c r="H31" s="22"/>
      <c r="I31" s="4"/>
      <c r="J31" s="22"/>
      <c r="K31" s="4"/>
      <c r="L31" s="22"/>
      <c r="M31" s="4"/>
      <c r="N31" s="28"/>
      <c r="O31" s="4"/>
      <c r="P31" s="4"/>
      <c r="Q31" s="4"/>
      <c r="R31" s="4"/>
      <c r="S31" s="5"/>
      <c r="V31" s="33"/>
      <c r="AU31" s="26">
        <v>40</v>
      </c>
      <c r="AW31" s="26">
        <v>19.600000000000001</v>
      </c>
      <c r="AX31" s="26">
        <v>8.6</v>
      </c>
      <c r="AY31" s="26">
        <v>2.2000000000000002</v>
      </c>
    </row>
    <row r="32" spans="2:52" ht="15" customHeight="1">
      <c r="B32" s="3"/>
      <c r="C32" s="4"/>
      <c r="D32" s="5"/>
      <c r="F32" s="3"/>
      <c r="G32" s="4"/>
      <c r="H32" s="29"/>
      <c r="I32" s="29"/>
      <c r="J32" s="29"/>
      <c r="K32" s="29"/>
      <c r="L32" s="29"/>
      <c r="M32" s="29"/>
      <c r="N32" s="34"/>
      <c r="O32" s="29"/>
      <c r="P32" s="4"/>
      <c r="Q32" s="4"/>
      <c r="R32" s="4"/>
      <c r="S32" s="5"/>
      <c r="V32" s="33"/>
      <c r="AU32" s="26">
        <v>45</v>
      </c>
      <c r="AW32" s="26">
        <v>24.1</v>
      </c>
      <c r="AX32" s="26">
        <v>10.5</v>
      </c>
      <c r="AY32" s="26">
        <v>2.7</v>
      </c>
    </row>
    <row r="33" spans="2:52" ht="14.25" customHeight="1">
      <c r="B33" s="3"/>
      <c r="C33" s="4"/>
      <c r="D33" s="5"/>
      <c r="F33" s="3"/>
      <c r="G33" s="4"/>
      <c r="H33" s="29"/>
      <c r="I33" s="29"/>
      <c r="J33" s="29"/>
      <c r="K33" s="29"/>
      <c r="L33" s="29"/>
      <c r="M33" s="29"/>
      <c r="N33" s="34"/>
      <c r="O33" s="29"/>
      <c r="P33" s="4"/>
      <c r="Q33" s="4"/>
      <c r="R33" s="4"/>
      <c r="S33" s="5"/>
      <c r="V33" s="33"/>
      <c r="AU33" s="26">
        <v>50</v>
      </c>
      <c r="AW33" s="26">
        <v>29</v>
      </c>
      <c r="AX33" s="26">
        <v>12.7</v>
      </c>
      <c r="AY33" s="26">
        <v>3.2</v>
      </c>
    </row>
    <row r="34" spans="2:52" ht="15" customHeight="1">
      <c r="B34" s="3"/>
      <c r="C34" s="4"/>
      <c r="D34" s="5"/>
      <c r="F34" s="3"/>
      <c r="G34" s="4"/>
      <c r="H34" s="29"/>
      <c r="I34" s="29"/>
      <c r="J34" s="29"/>
      <c r="K34" s="29"/>
      <c r="L34" s="29"/>
      <c r="M34" s="29"/>
      <c r="N34" s="34"/>
      <c r="O34" s="29"/>
      <c r="P34" s="4"/>
      <c r="Q34" s="4"/>
      <c r="R34" s="4"/>
      <c r="S34" s="5"/>
      <c r="V34" s="33"/>
      <c r="AU34" s="26">
        <v>55</v>
      </c>
      <c r="AW34" s="26">
        <v>34.299999999999997</v>
      </c>
      <c r="AX34" s="26">
        <v>15</v>
      </c>
      <c r="AY34" s="26">
        <v>3.8</v>
      </c>
    </row>
    <row r="35" spans="2:52" ht="14.25" customHeight="1">
      <c r="B35" s="3"/>
      <c r="C35" s="4"/>
      <c r="D35" s="5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5"/>
      <c r="V35" s="33"/>
      <c r="AU35" s="26">
        <v>60</v>
      </c>
      <c r="AW35" s="26">
        <v>39.9</v>
      </c>
      <c r="AX35" s="26">
        <v>17.399999999999999</v>
      </c>
      <c r="AY35" s="26">
        <v>4.4000000000000004</v>
      </c>
    </row>
    <row r="36" spans="2:52" ht="14.25" customHeight="1">
      <c r="B36" s="3"/>
      <c r="C36" s="4"/>
      <c r="D36" s="5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5"/>
      <c r="V36" s="33"/>
      <c r="AU36" s="26">
        <v>65</v>
      </c>
      <c r="AW36" s="26">
        <v>45.9</v>
      </c>
      <c r="AX36" s="26">
        <v>20</v>
      </c>
      <c r="AY36" s="26">
        <v>5.0999999999999996</v>
      </c>
    </row>
    <row r="37" spans="2:52" ht="14.25" customHeight="1">
      <c r="B37" s="3"/>
      <c r="C37" s="4"/>
      <c r="D37" s="5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5"/>
      <c r="V37" s="33"/>
      <c r="AU37" s="26">
        <v>70</v>
      </c>
      <c r="AX37" s="26">
        <v>22.8</v>
      </c>
      <c r="AY37" s="26">
        <v>5.8</v>
      </c>
    </row>
    <row r="38" spans="2:52" ht="15" customHeight="1">
      <c r="B38" s="6"/>
      <c r="C38" s="7"/>
      <c r="D38" s="8"/>
      <c r="F38" s="3"/>
      <c r="G38" s="105" t="s">
        <v>48</v>
      </c>
      <c r="H38" s="67"/>
      <c r="I38" s="67"/>
      <c r="J38" s="67"/>
      <c r="K38" s="67"/>
      <c r="L38" s="67"/>
      <c r="M38" s="67"/>
      <c r="N38" s="67"/>
      <c r="O38" s="68"/>
      <c r="P38" s="4"/>
      <c r="Q38" s="4"/>
      <c r="R38" s="4"/>
      <c r="S38" s="5"/>
      <c r="V38" s="33"/>
      <c r="AU38" s="26">
        <v>75</v>
      </c>
      <c r="AX38" s="26">
        <v>25.7</v>
      </c>
      <c r="AY38" s="26">
        <v>6.6</v>
      </c>
      <c r="AZ38" s="26">
        <v>1</v>
      </c>
    </row>
    <row r="39" spans="2:52" ht="14.25" customHeight="1">
      <c r="F39" s="3"/>
      <c r="G39" s="69"/>
      <c r="H39" s="42"/>
      <c r="I39" s="42"/>
      <c r="J39" s="42"/>
      <c r="K39" s="42"/>
      <c r="L39" s="42"/>
      <c r="M39" s="42"/>
      <c r="N39" s="42"/>
      <c r="O39" s="70"/>
      <c r="P39" s="4"/>
      <c r="Q39" s="4"/>
      <c r="R39" s="4"/>
      <c r="S39" s="5"/>
      <c r="AU39" s="26">
        <v>80</v>
      </c>
      <c r="AX39" s="26">
        <v>28.8</v>
      </c>
      <c r="AY39" s="26">
        <v>7.3</v>
      </c>
      <c r="AZ39" s="26">
        <v>1.1000000000000001</v>
      </c>
    </row>
    <row r="40" spans="2:52" ht="14.25" customHeight="1">
      <c r="F40" s="3"/>
      <c r="G40" s="30"/>
      <c r="H40" s="30"/>
      <c r="I40" s="30"/>
      <c r="J40" s="30"/>
      <c r="K40" s="30"/>
      <c r="L40" s="30"/>
      <c r="M40" s="30"/>
      <c r="N40" s="30"/>
      <c r="O40" s="30"/>
      <c r="P40" s="4"/>
      <c r="Q40" s="4"/>
      <c r="R40" s="4"/>
      <c r="S40" s="5"/>
      <c r="AU40" s="26">
        <v>85</v>
      </c>
      <c r="AX40" s="26">
        <v>32</v>
      </c>
      <c r="AY40" s="26">
        <v>8.1999999999999993</v>
      </c>
      <c r="AZ40" s="26">
        <v>1.2</v>
      </c>
    </row>
    <row r="41" spans="2:52" ht="14.25" customHeight="1">
      <c r="B41" s="38" t="s">
        <v>4</v>
      </c>
      <c r="C41" s="39"/>
      <c r="D41" s="40"/>
      <c r="F41" s="3"/>
      <c r="G41" s="30"/>
      <c r="H41" s="30"/>
      <c r="I41" s="30"/>
      <c r="J41" s="30"/>
      <c r="K41" s="30"/>
      <c r="L41" s="30"/>
      <c r="M41" s="30"/>
      <c r="N41" s="30"/>
      <c r="O41" s="30"/>
      <c r="P41" s="4"/>
      <c r="Q41" s="4"/>
      <c r="R41" s="4"/>
      <c r="S41" s="5"/>
      <c r="AU41" s="26">
        <v>90</v>
      </c>
      <c r="AX41" s="26">
        <v>35.4</v>
      </c>
      <c r="AY41" s="26">
        <v>9</v>
      </c>
      <c r="AZ41" s="26">
        <v>1.3</v>
      </c>
    </row>
    <row r="42" spans="2:52" ht="14.25" customHeight="1">
      <c r="B42" s="41"/>
      <c r="C42" s="42"/>
      <c r="D42" s="43"/>
      <c r="F42" s="3"/>
      <c r="G42" s="106" t="s">
        <v>39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5"/>
      <c r="AU42" s="26">
        <v>95</v>
      </c>
      <c r="AX42" s="26">
        <v>39.799999999999997</v>
      </c>
      <c r="AY42" s="26">
        <v>9.9</v>
      </c>
      <c r="AZ42" s="26">
        <v>1.4</v>
      </c>
    </row>
    <row r="43" spans="2:52" ht="14.25" customHeight="1">
      <c r="B43" s="9"/>
      <c r="D43" s="10"/>
      <c r="F43" s="3"/>
      <c r="G43" s="48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5"/>
      <c r="AU43" s="26">
        <v>100</v>
      </c>
      <c r="AX43" s="26">
        <v>42.6</v>
      </c>
      <c r="AY43" s="26">
        <v>10.9</v>
      </c>
      <c r="AZ43" s="26">
        <v>1.6</v>
      </c>
    </row>
    <row r="44" spans="2:52" ht="14.25" customHeight="1">
      <c r="B44" s="9"/>
      <c r="D44" s="10"/>
      <c r="F44" s="3"/>
      <c r="G44" s="95" t="s">
        <v>43</v>
      </c>
      <c r="H44" s="4"/>
      <c r="I44" s="90">
        <f>K26</f>
        <v>500</v>
      </c>
      <c r="J44" s="4"/>
      <c r="K44" s="90">
        <f>VLOOKUP($G$44,P16:Q20,2)</f>
        <v>10</v>
      </c>
      <c r="L44" s="4"/>
      <c r="M44" s="90">
        <f>I44-K44</f>
        <v>490</v>
      </c>
      <c r="N44" s="91" t="s">
        <v>49</v>
      </c>
      <c r="O44" s="4"/>
      <c r="P44" s="4"/>
      <c r="Q44" s="4"/>
      <c r="R44" s="4"/>
      <c r="S44" s="5"/>
    </row>
    <row r="45" spans="2:52" ht="14.25" customHeight="1">
      <c r="B45" s="9"/>
      <c r="D45" s="10"/>
      <c r="F45" s="3"/>
      <c r="G45" s="50"/>
      <c r="H45" s="4"/>
      <c r="I45" s="50"/>
      <c r="J45" s="31" t="s">
        <v>50</v>
      </c>
      <c r="K45" s="50"/>
      <c r="L45" s="31" t="s">
        <v>20</v>
      </c>
      <c r="M45" s="50"/>
      <c r="N45" s="59"/>
      <c r="O45" s="4"/>
      <c r="P45" s="4"/>
      <c r="Q45" s="4"/>
      <c r="R45" s="4"/>
      <c r="S45" s="5"/>
    </row>
    <row r="46" spans="2:52" ht="15" customHeight="1">
      <c r="B46" s="9"/>
      <c r="D46" s="10"/>
      <c r="F46" s="3"/>
      <c r="G46" s="51"/>
      <c r="H46" s="4"/>
      <c r="I46" s="51"/>
      <c r="J46" s="4"/>
      <c r="K46" s="51"/>
      <c r="L46" s="4"/>
      <c r="M46" s="51"/>
      <c r="N46" s="60"/>
      <c r="O46" s="4"/>
      <c r="P46" s="4"/>
      <c r="Q46" s="4"/>
      <c r="R46" s="4"/>
      <c r="S46" s="5"/>
    </row>
    <row r="47" spans="2:52" ht="14.25" customHeight="1">
      <c r="B47" s="9"/>
      <c r="D47" s="10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5"/>
    </row>
    <row r="48" spans="2:52" ht="14.25" customHeight="1">
      <c r="B48" s="9"/>
      <c r="D48" s="10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5"/>
    </row>
    <row r="49" spans="1:20" ht="14.25" customHeight="1">
      <c r="B49" s="9"/>
      <c r="D49" s="10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5"/>
    </row>
    <row r="50" spans="1:20" ht="14.25" customHeight="1">
      <c r="B50" s="11"/>
      <c r="C50" s="12"/>
      <c r="D50" s="13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8"/>
    </row>
    <row r="51" spans="1:20" ht="14.25" customHeight="1"/>
    <row r="52" spans="1:20" ht="14.25" customHeight="1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1:20" ht="14.25" customHeight="1">
      <c r="A53" s="44" t="s">
        <v>55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</row>
    <row r="54" spans="1:20" ht="14.25" customHeight="1"/>
    <row r="55" spans="1:20" ht="14.25" customHeight="1"/>
    <row r="56" spans="1:20" ht="14.25" customHeight="1"/>
    <row r="57" spans="1:20" ht="14.25" customHeight="1"/>
    <row r="58" spans="1:20" ht="14.25" customHeight="1"/>
    <row r="59" spans="1:20" ht="14.25" customHeight="1"/>
    <row r="60" spans="1:20" ht="14.25" customHeight="1"/>
    <row r="61" spans="1:20" ht="14.25" customHeight="1"/>
    <row r="62" spans="1:20" ht="14.25" customHeight="1"/>
    <row r="63" spans="1:20" ht="14.25" customHeight="1"/>
    <row r="64" spans="1:2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6">
    <mergeCell ref="G21:J23"/>
    <mergeCell ref="K21:K23"/>
    <mergeCell ref="AU23:AZ23"/>
    <mergeCell ref="B2:J7"/>
    <mergeCell ref="C10:D10"/>
    <mergeCell ref="F10:I10"/>
    <mergeCell ref="B12:D13"/>
    <mergeCell ref="F12:S13"/>
    <mergeCell ref="B14:D14"/>
    <mergeCell ref="K14:K15"/>
    <mergeCell ref="B15:D15"/>
    <mergeCell ref="B16:D16"/>
    <mergeCell ref="G16:J18"/>
    <mergeCell ref="K16:K18"/>
    <mergeCell ref="B17:D17"/>
    <mergeCell ref="K44:K46"/>
    <mergeCell ref="M44:M46"/>
    <mergeCell ref="A53:T53"/>
    <mergeCell ref="G26:J28"/>
    <mergeCell ref="K26:K28"/>
    <mergeCell ref="G38:O39"/>
    <mergeCell ref="B41:D42"/>
    <mergeCell ref="G42:G43"/>
    <mergeCell ref="G44:G46"/>
    <mergeCell ref="I44:I46"/>
    <mergeCell ref="N44:N46"/>
  </mergeCells>
  <conditionalFormatting sqref="V17">
    <cfRule type="cellIs" dxfId="0" priority="1" operator="equal">
      <formula>0</formula>
    </cfRule>
  </conditionalFormatting>
  <dataValidations count="2">
    <dataValidation type="list" allowBlank="1" showErrorMessage="1" sqref="G44" xr:uid="{00000000-0002-0000-0300-000000000000}">
      <formula1>$P$16:$P$20</formula1>
    </dataValidation>
    <dataValidation type="list" allowBlank="1" showErrorMessage="1" sqref="K16" xr:uid="{00000000-0002-0000-0300-000001000000}">
      <formula1>$AU$25:$AU$43</formula1>
    </dataValidation>
  </dataValidations>
  <hyperlinks>
    <hyperlink ref="B15:D15" location="'Verwarmingsvermogen berekenen'!A1" display="Verwarmingsvermogen" xr:uid="{8E74CBDA-341A-4AB0-8B38-B98FAC731035}"/>
    <hyperlink ref="B16:D16" location="'Vermogen vd pomp'!A1" display="Vermogen v/d pomp" xr:uid="{BAD933ED-163F-486C-BAC9-FF34C4071195}"/>
    <hyperlink ref="B17:D17" location="'Drukverlies slang'!A1" display="Drukverlies slang" xr:uid="{F7C25451-6FF8-4218-8D67-F856A5F81AB4}"/>
  </hyperlinks>
  <pageMargins left="0.25" right="0.25" top="0.75" bottom="0.75" header="0" footer="0"/>
  <pageSetup paperSize="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Verwarmingsvermogen berekenen</vt:lpstr>
      <vt:lpstr>Vermogen vd pomp</vt:lpstr>
      <vt:lpstr>Drukverlies slang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Booltink</dc:creator>
  <cp:lastModifiedBy>Nick Booltink</cp:lastModifiedBy>
  <dcterms:created xsi:type="dcterms:W3CDTF">2025-04-02T11:25:33Z</dcterms:created>
  <dcterms:modified xsi:type="dcterms:W3CDTF">2025-04-24T12:25:30Z</dcterms:modified>
</cp:coreProperties>
</file>